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11 клас" sheetId="2" r:id="rId1"/>
    <sheet name="10 клас" sheetId="7" r:id="rId2"/>
    <sheet name="9 клас" sheetId="4" r:id="rId3"/>
    <sheet name="8 клас" sheetId="3" r:id="rId4"/>
  </sheets>
  <calcPr calcId="125725"/>
</workbook>
</file>

<file path=xl/calcChain.xml><?xml version="1.0" encoding="utf-8"?>
<calcChain xmlns="http://schemas.openxmlformats.org/spreadsheetml/2006/main">
  <c r="K36" i="3"/>
  <c r="L35"/>
  <c r="M28"/>
  <c r="M29"/>
  <c r="M30"/>
  <c r="M24"/>
  <c r="M25"/>
  <c r="M13"/>
  <c r="M14"/>
  <c r="M15"/>
  <c r="M16"/>
  <c r="M17"/>
  <c r="M18"/>
  <c r="M19"/>
  <c r="M20"/>
  <c r="M7"/>
  <c r="M8"/>
  <c r="M9"/>
  <c r="M10"/>
  <c r="M11"/>
  <c r="M6"/>
  <c r="E35"/>
  <c r="F35"/>
  <c r="F36" s="1"/>
  <c r="G35"/>
  <c r="H35"/>
  <c r="H36" s="1"/>
  <c r="I35"/>
  <c r="J35"/>
  <c r="K35"/>
  <c r="D36"/>
  <c r="D35"/>
  <c r="M34" i="4"/>
  <c r="J34"/>
  <c r="K34"/>
  <c r="D35"/>
  <c r="D34"/>
  <c r="L30" i="3"/>
  <c r="L28"/>
  <c r="L29"/>
  <c r="L24"/>
  <c r="L25"/>
  <c r="L20"/>
  <c r="L18"/>
  <c r="L19"/>
  <c r="L8"/>
  <c r="L6"/>
  <c r="L7"/>
  <c r="L9"/>
  <c r="L10"/>
  <c r="L11"/>
  <c r="L13"/>
  <c r="L14"/>
  <c r="L15"/>
  <c r="L16"/>
  <c r="L17"/>
  <c r="L5"/>
  <c r="N13" i="4"/>
  <c r="N14"/>
  <c r="N15"/>
  <c r="N16"/>
  <c r="N17"/>
  <c r="N18"/>
  <c r="N19"/>
  <c r="N20"/>
  <c r="N7"/>
  <c r="N8"/>
  <c r="N9"/>
  <c r="N10"/>
  <c r="N11"/>
  <c r="N6"/>
  <c r="E34"/>
  <c r="E35" s="1"/>
  <c r="F34"/>
  <c r="F35" s="1"/>
  <c r="G34"/>
  <c r="G35" s="1"/>
  <c r="H34"/>
  <c r="H35" s="1"/>
  <c r="I34"/>
  <c r="I35" s="1"/>
  <c r="J35"/>
  <c r="K35"/>
  <c r="M30"/>
  <c r="N30" s="1"/>
  <c r="M11"/>
  <c r="M13"/>
  <c r="M6"/>
  <c r="M7"/>
  <c r="M8"/>
  <c r="M9"/>
  <c r="M10"/>
  <c r="M14"/>
  <c r="M15"/>
  <c r="M16"/>
  <c r="M17"/>
  <c r="M18"/>
  <c r="M19"/>
  <c r="M20"/>
  <c r="M24"/>
  <c r="N24" s="1"/>
  <c r="M25"/>
  <c r="N25" s="1"/>
  <c r="M26"/>
  <c r="N26" s="1"/>
  <c r="M5"/>
  <c r="N20" i="7"/>
  <c r="O21"/>
  <c r="O8"/>
  <c r="O9"/>
  <c r="O10"/>
  <c r="O11"/>
  <c r="O12"/>
  <c r="O13"/>
  <c r="O14"/>
  <c r="O15"/>
  <c r="O16"/>
  <c r="O17"/>
  <c r="O7"/>
  <c r="O13" i="2"/>
  <c r="O12"/>
  <c r="O11"/>
  <c r="O14"/>
  <c r="O15"/>
  <c r="O16"/>
  <c r="O17"/>
  <c r="O10"/>
  <c r="O9"/>
  <c r="F21" i="7"/>
  <c r="G21"/>
  <c r="H21"/>
  <c r="I21"/>
  <c r="J21"/>
  <c r="K21"/>
  <c r="L21"/>
  <c r="E21"/>
  <c r="E20"/>
  <c r="E21" i="2"/>
  <c r="N15" i="7"/>
  <c r="F20"/>
  <c r="G20"/>
  <c r="H20"/>
  <c r="I20"/>
  <c r="J20"/>
  <c r="K20"/>
  <c r="L20"/>
  <c r="N9"/>
  <c r="N8"/>
  <c r="N6"/>
  <c r="L21" i="2"/>
  <c r="L20"/>
  <c r="N17" i="7"/>
  <c r="N16"/>
  <c r="N14"/>
  <c r="N13"/>
  <c r="N12"/>
  <c r="N11"/>
  <c r="N10"/>
  <c r="N7"/>
  <c r="N6" i="2"/>
  <c r="N9"/>
  <c r="N10"/>
  <c r="N11"/>
  <c r="N12"/>
  <c r="N13"/>
  <c r="N14"/>
  <c r="N15"/>
  <c r="N16"/>
  <c r="N17"/>
  <c r="N7"/>
  <c r="E36" i="3"/>
  <c r="G36"/>
  <c r="J36"/>
  <c r="N31" i="4"/>
  <c r="N32"/>
  <c r="F20" i="2"/>
  <c r="G20"/>
  <c r="G21" s="1"/>
  <c r="H20"/>
  <c r="I20"/>
  <c r="I21" s="1"/>
  <c r="J20"/>
  <c r="K20"/>
  <c r="K21" s="1"/>
  <c r="E20"/>
  <c r="O7"/>
  <c r="F21"/>
  <c r="H21"/>
  <c r="J21"/>
  <c r="M36" i="3" l="1"/>
  <c r="N35" i="4"/>
  <c r="I36" i="3"/>
  <c r="O21" i="2"/>
  <c r="N20"/>
  <c r="M29" i="4"/>
  <c r="N29" s="1"/>
</calcChain>
</file>

<file path=xl/sharedStrings.xml><?xml version="1.0" encoding="utf-8"?>
<sst xmlns="http://schemas.openxmlformats.org/spreadsheetml/2006/main" count="215" uniqueCount="125">
  <si>
    <t>с. Буцин</t>
  </si>
  <si>
    <t>с. Дубечне</t>
  </si>
  <si>
    <t>с. Кримне</t>
  </si>
  <si>
    <t>с. Любохини</t>
  </si>
  <si>
    <t>с. Мизове</t>
  </si>
  <si>
    <t>с. Сереховичі</t>
  </si>
  <si>
    <t>с. Смідин</t>
  </si>
  <si>
    <t>с. Смолярі</t>
  </si>
  <si>
    <t>с. Ст. Гута</t>
  </si>
  <si>
    <t>НВК</t>
  </si>
  <si>
    <t>с. Глухи</t>
  </si>
  <si>
    <t>у %</t>
  </si>
  <si>
    <t>Власюк Тарас</t>
  </si>
  <si>
    <t>Бобела Віталій</t>
  </si>
  <si>
    <t>Літвінчук Богдан</t>
  </si>
  <si>
    <t>Куцевич Світлана</t>
  </si>
  <si>
    <t>с. Стара Гута</t>
  </si>
  <si>
    <t xml:space="preserve">  с. Галина Воля</t>
  </si>
  <si>
    <t>с. Журавлине</t>
  </si>
  <si>
    <t>с. Залюття</t>
  </si>
  <si>
    <t>с. Мильці</t>
  </si>
  <si>
    <t>с. Нова Вижва</t>
  </si>
  <si>
    <t>с. Паридуби</t>
  </si>
  <si>
    <t>с. Поліське</t>
  </si>
  <si>
    <t>с. Рокита</t>
  </si>
  <si>
    <t>с. Рудня</t>
  </si>
  <si>
    <t>с. Седлище</t>
  </si>
  <si>
    <t>с. Секунь</t>
  </si>
  <si>
    <t>с. Текля</t>
  </si>
  <si>
    <t>с. Чевель</t>
  </si>
  <si>
    <t>с. Шкроби</t>
  </si>
  <si>
    <t>с. Яревище</t>
  </si>
  <si>
    <t>Прізвище, ім’я</t>
  </si>
  <si>
    <t>завдання</t>
  </si>
  <si>
    <t>сума балів</t>
  </si>
  <si>
    <t>місце</t>
  </si>
  <si>
    <t>Оцінювання бали</t>
  </si>
  <si>
    <t>ІІ</t>
  </si>
  <si>
    <t>ІІІ</t>
  </si>
  <si>
    <t>І</t>
  </si>
  <si>
    <t>С.б</t>
  </si>
  <si>
    <t>№</t>
  </si>
  <si>
    <t>Карпук Оксана</t>
  </si>
  <si>
    <t>Махун Олександр</t>
  </si>
  <si>
    <t>Цалай Каріна</t>
  </si>
  <si>
    <t>Барановський Максим</t>
  </si>
  <si>
    <t>18</t>
  </si>
  <si>
    <t>8-9</t>
  </si>
  <si>
    <t>17</t>
  </si>
  <si>
    <t>12</t>
  </si>
  <si>
    <t>11</t>
  </si>
  <si>
    <t xml:space="preserve">місце   </t>
  </si>
  <si>
    <t>сума                    балів</t>
  </si>
  <si>
    <t xml:space="preserve">              у %</t>
  </si>
  <si>
    <t>4</t>
  </si>
  <si>
    <t>8</t>
  </si>
  <si>
    <t>5</t>
  </si>
  <si>
    <t>Бідзюра Наталія</t>
  </si>
  <si>
    <t>Самчук Олександра</t>
  </si>
  <si>
    <r>
      <t>с. Солов</t>
    </r>
    <r>
      <rPr>
        <b/>
        <sz val="10"/>
        <rFont val="Arial"/>
        <family val="2"/>
        <charset val="204"/>
      </rPr>
      <t>'</t>
    </r>
    <r>
      <rPr>
        <b/>
        <sz val="10"/>
        <rFont val="Times New Roman"/>
        <family val="1"/>
        <charset val="204"/>
      </rPr>
      <t>ї</t>
    </r>
  </si>
  <si>
    <t>19</t>
  </si>
  <si>
    <t>Крикота Есфір</t>
  </si>
  <si>
    <t>Масло Анна</t>
  </si>
  <si>
    <t>Кіпень Анна</t>
  </si>
  <si>
    <t>13</t>
  </si>
  <si>
    <t>14</t>
  </si>
  <si>
    <t>15</t>
  </si>
  <si>
    <t>16</t>
  </si>
  <si>
    <t>Чикун Марія</t>
  </si>
  <si>
    <t>Шнайдер Софія</t>
  </si>
  <si>
    <t>Солович Світлана</t>
  </si>
  <si>
    <t>Гапонюк Дарина</t>
  </si>
  <si>
    <t>Троцюк Андоій</t>
  </si>
  <si>
    <t>Лисик Дарина</t>
  </si>
  <si>
    <t>Шамайда Максим</t>
  </si>
  <si>
    <t>Ткачук Микола</t>
  </si>
  <si>
    <t>Лугвіщик Ірина</t>
  </si>
  <si>
    <t>Романюк Софія</t>
  </si>
  <si>
    <t>Олексієнко Тетяна</t>
  </si>
  <si>
    <t>Данилюк Світлана</t>
  </si>
  <si>
    <t>Созонік Михайло</t>
  </si>
  <si>
    <t>Демчук Софія</t>
  </si>
  <si>
    <t>Сікора Олександр</t>
  </si>
  <si>
    <t>Павлюк Юлія</t>
  </si>
  <si>
    <t>Результати ІІ етапу Всеукраїнської олімпіади з історії. 2019-2020 н.р. 11 клас</t>
  </si>
  <si>
    <t>Результати ІІ етапу Всеукраїнської олімпіади з історії. 2019-2020 н.р. 10 клас</t>
  </si>
  <si>
    <t>Ходачинська Анастасія</t>
  </si>
  <si>
    <t>Михалюк Віталія</t>
  </si>
  <si>
    <t>Балюк Роман</t>
  </si>
  <si>
    <t>Сукач Максим</t>
  </si>
  <si>
    <t>Результати ІІ етапу Всеукраїнської олімпіади з історії. 2019-2020 н.р. 9 клас</t>
  </si>
  <si>
    <t>Стричинюк Андрій</t>
  </si>
  <si>
    <t>сандер Ольга</t>
  </si>
  <si>
    <t>6-7</t>
  </si>
  <si>
    <t>Ліщук Катерина</t>
  </si>
  <si>
    <t>Цюпак Владислав</t>
  </si>
  <si>
    <t>9-10</t>
  </si>
  <si>
    <t>Онищук Ірина</t>
  </si>
  <si>
    <t>Юхимук Іванна</t>
  </si>
  <si>
    <t>Зинюк Анастасія</t>
  </si>
  <si>
    <t>Шнайдер Вікторія</t>
  </si>
  <si>
    <t>Результати ІІ етапу Всеукраїнської олімпіади з історії. 2019-2020 н.р. 8 клас</t>
  </si>
  <si>
    <t>Климук Дарина</t>
  </si>
  <si>
    <t>Кондаурова Софія</t>
  </si>
  <si>
    <t>Каліщук Марꞌяна</t>
  </si>
  <si>
    <t>Якимук Денис</t>
  </si>
  <si>
    <t>Коржан Олена</t>
  </si>
  <si>
    <t>Якимук Олександр</t>
  </si>
  <si>
    <t>Муравчук Ліза</t>
  </si>
  <si>
    <t>Коваль Роман</t>
  </si>
  <si>
    <t>Мороз Марія</t>
  </si>
  <si>
    <t>Цибень Галина</t>
  </si>
  <si>
    <t>Масло Вадим</t>
  </si>
  <si>
    <t>Лабнюк Сергій</t>
  </si>
  <si>
    <t>Рибачук Дарина</t>
  </si>
  <si>
    <t>Іваницька Анна</t>
  </si>
  <si>
    <t>Олексюк Марія</t>
  </si>
  <si>
    <t>Оліферук Іванна</t>
  </si>
  <si>
    <t>Олещук Ліна</t>
  </si>
  <si>
    <r>
      <t>с. Солов</t>
    </r>
    <r>
      <rPr>
        <b/>
        <sz val="10"/>
        <color theme="1"/>
        <rFont val="Arial"/>
        <family val="2"/>
        <charset val="204"/>
      </rPr>
      <t>'</t>
    </r>
    <r>
      <rPr>
        <b/>
        <sz val="10"/>
        <color theme="1"/>
        <rFont val="Times New Roman"/>
        <family val="1"/>
        <charset val="204"/>
      </rPr>
      <t>ї</t>
    </r>
  </si>
  <si>
    <t>Хомич Іванна</t>
  </si>
  <si>
    <t>Бесарабчук Вікторія</t>
  </si>
  <si>
    <t>с. б.</t>
  </si>
  <si>
    <t>сума                 балів</t>
  </si>
  <si>
    <t>ЗЗСО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</si>
</sst>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Arial Black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 applyBorder="1"/>
    <xf numFmtId="0" fontId="8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0" fillId="0" borderId="1" xfId="0" applyFont="1" applyBorder="1"/>
    <xf numFmtId="164" fontId="0" fillId="0" borderId="1" xfId="0" applyNumberFormat="1" applyBorder="1"/>
    <xf numFmtId="164" fontId="3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" fontId="0" fillId="0" borderId="0" xfId="0" applyNumberFormat="1"/>
    <xf numFmtId="0" fontId="5" fillId="0" borderId="1" xfId="0" applyFont="1" applyBorder="1" applyAlignment="1">
      <alignment horizontal="left" vertical="top" wrapText="1" indent="1"/>
    </xf>
    <xf numFmtId="164" fontId="13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 indent="1"/>
    </xf>
    <xf numFmtId="164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opLeftCell="A4" zoomScale="90" zoomScaleNormal="90" workbookViewId="0">
      <selection activeCell="D4" sqref="D4:D5"/>
    </sheetView>
  </sheetViews>
  <sheetFormatPr defaultRowHeight="15"/>
  <cols>
    <col min="1" max="1" width="8" customWidth="1"/>
    <col min="2" max="2" width="7.140625" customWidth="1"/>
    <col min="3" max="3" width="27.5703125" customWidth="1"/>
    <col min="4" max="4" width="16.7109375" customWidth="1"/>
    <col min="5" max="5" width="11.5703125" bestFit="1" customWidth="1"/>
    <col min="14" max="14" width="11.28515625" bestFit="1" customWidth="1"/>
    <col min="15" max="15" width="9.5703125" customWidth="1"/>
  </cols>
  <sheetData>
    <row r="2" spans="1:16" ht="15.75" customHeight="1">
      <c r="A2" s="9"/>
      <c r="F2" s="8" t="s">
        <v>84</v>
      </c>
    </row>
    <row r="3" spans="1:16" ht="18" customHeight="1">
      <c r="A3" s="12"/>
    </row>
    <row r="4" spans="1:16" ht="36" customHeight="1">
      <c r="A4" s="13"/>
      <c r="B4" s="59" t="s">
        <v>41</v>
      </c>
      <c r="C4" s="59" t="s">
        <v>32</v>
      </c>
      <c r="D4" s="59" t="s">
        <v>124</v>
      </c>
      <c r="E4" s="59" t="s">
        <v>33</v>
      </c>
      <c r="F4" s="60"/>
      <c r="G4" s="60"/>
      <c r="H4" s="60"/>
      <c r="I4" s="60"/>
      <c r="J4" s="60"/>
      <c r="K4" s="60"/>
      <c r="L4" s="60"/>
      <c r="M4" s="60"/>
      <c r="N4" s="56" t="s">
        <v>34</v>
      </c>
      <c r="O4" s="56" t="s">
        <v>11</v>
      </c>
      <c r="P4" s="56" t="s">
        <v>35</v>
      </c>
    </row>
    <row r="5" spans="1:16" ht="20.25" customHeight="1">
      <c r="A5" s="13"/>
      <c r="B5" s="59"/>
      <c r="C5" s="59"/>
      <c r="D5" s="59"/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/>
      <c r="N5" s="57"/>
      <c r="O5" s="57"/>
      <c r="P5" s="57"/>
    </row>
    <row r="6" spans="1:16" ht="19.5" customHeight="1">
      <c r="A6" s="13"/>
      <c r="B6" s="58" t="s">
        <v>36</v>
      </c>
      <c r="C6" s="58"/>
      <c r="D6" s="58"/>
      <c r="E6" s="43">
        <v>4</v>
      </c>
      <c r="F6" s="43">
        <v>9</v>
      </c>
      <c r="G6" s="43">
        <v>9</v>
      </c>
      <c r="H6" s="43">
        <v>10</v>
      </c>
      <c r="I6" s="43">
        <v>14</v>
      </c>
      <c r="J6" s="43">
        <v>14</v>
      </c>
      <c r="K6" s="43">
        <v>15</v>
      </c>
      <c r="L6" s="43">
        <v>16</v>
      </c>
      <c r="M6" s="43"/>
      <c r="N6" s="43">
        <f>SUM(E6:L6)</f>
        <v>91</v>
      </c>
      <c r="O6" s="44"/>
      <c r="P6" s="45"/>
    </row>
    <row r="7" spans="1:16" ht="19.5" customHeight="1">
      <c r="A7" s="13"/>
      <c r="B7" s="38">
        <v>1</v>
      </c>
      <c r="C7" s="54" t="s">
        <v>80</v>
      </c>
      <c r="D7" s="14" t="s">
        <v>0</v>
      </c>
      <c r="E7" s="38">
        <v>2</v>
      </c>
      <c r="F7" s="38">
        <v>5</v>
      </c>
      <c r="G7" s="38">
        <v>7</v>
      </c>
      <c r="H7" s="38">
        <v>8</v>
      </c>
      <c r="I7" s="38">
        <v>6.5</v>
      </c>
      <c r="J7" s="38">
        <v>12</v>
      </c>
      <c r="K7" s="38">
        <v>1</v>
      </c>
      <c r="L7" s="38">
        <v>6</v>
      </c>
      <c r="M7" s="38"/>
      <c r="N7" s="38">
        <f>SUM(E7:L7)</f>
        <v>47.5</v>
      </c>
      <c r="O7" s="20">
        <f>N7/N6*100</f>
        <v>52.197802197802204</v>
      </c>
      <c r="P7" s="38" t="s">
        <v>38</v>
      </c>
    </row>
    <row r="8" spans="1:16" ht="19.5" customHeight="1">
      <c r="A8" s="13"/>
      <c r="B8" s="38">
        <v>2</v>
      </c>
      <c r="C8" s="55"/>
      <c r="D8" s="14" t="s">
        <v>10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20"/>
      <c r="P8" s="38"/>
    </row>
    <row r="9" spans="1:16" ht="19.5" customHeight="1">
      <c r="A9" s="13"/>
      <c r="B9" s="38">
        <v>3</v>
      </c>
      <c r="C9" s="54" t="s">
        <v>81</v>
      </c>
      <c r="D9" s="14" t="s">
        <v>1</v>
      </c>
      <c r="E9" s="38">
        <v>0</v>
      </c>
      <c r="F9" s="38">
        <v>2</v>
      </c>
      <c r="G9" s="38">
        <v>3</v>
      </c>
      <c r="H9" s="38">
        <v>3</v>
      </c>
      <c r="I9" s="38">
        <v>5</v>
      </c>
      <c r="J9" s="38">
        <v>6.5</v>
      </c>
      <c r="K9" s="38">
        <v>1</v>
      </c>
      <c r="L9" s="38">
        <v>2</v>
      </c>
      <c r="M9" s="38"/>
      <c r="N9" s="38">
        <f t="shared" ref="N9:N17" si="0">SUM(E9:L9)</f>
        <v>22.5</v>
      </c>
      <c r="O9" s="20">
        <f>N9/91*100</f>
        <v>24.725274725274726</v>
      </c>
      <c r="P9" s="38">
        <v>7</v>
      </c>
    </row>
    <row r="10" spans="1:16" ht="19.5" customHeight="1">
      <c r="A10" s="13"/>
      <c r="B10" s="38">
        <v>4</v>
      </c>
      <c r="C10" s="54" t="s">
        <v>12</v>
      </c>
      <c r="D10" s="14" t="s">
        <v>2</v>
      </c>
      <c r="E10" s="38">
        <v>2</v>
      </c>
      <c r="F10" s="38">
        <v>7</v>
      </c>
      <c r="G10" s="38">
        <v>3.5</v>
      </c>
      <c r="H10" s="38">
        <v>3</v>
      </c>
      <c r="I10" s="38">
        <v>3</v>
      </c>
      <c r="J10" s="38">
        <v>3</v>
      </c>
      <c r="K10" s="38">
        <v>2</v>
      </c>
      <c r="L10" s="38">
        <v>4</v>
      </c>
      <c r="M10" s="38"/>
      <c r="N10" s="38">
        <f t="shared" si="0"/>
        <v>27.5</v>
      </c>
      <c r="O10" s="20">
        <f>N10/91*100</f>
        <v>30.219780219780219</v>
      </c>
      <c r="P10" s="38">
        <v>4</v>
      </c>
    </row>
    <row r="11" spans="1:16" ht="19.5" customHeight="1">
      <c r="A11" s="13"/>
      <c r="B11" s="38">
        <v>5</v>
      </c>
      <c r="C11" s="54" t="s">
        <v>13</v>
      </c>
      <c r="D11" s="14" t="s">
        <v>3</v>
      </c>
      <c r="E11" s="38">
        <v>0</v>
      </c>
      <c r="F11" s="38">
        <v>7</v>
      </c>
      <c r="G11" s="38">
        <v>4.5</v>
      </c>
      <c r="H11" s="38">
        <v>7</v>
      </c>
      <c r="I11" s="38">
        <v>4.5</v>
      </c>
      <c r="J11" s="38">
        <v>2</v>
      </c>
      <c r="K11" s="38">
        <v>0.5</v>
      </c>
      <c r="L11" s="38">
        <v>1</v>
      </c>
      <c r="M11" s="38"/>
      <c r="N11" s="38">
        <f t="shared" si="0"/>
        <v>26.5</v>
      </c>
      <c r="O11" s="20">
        <f>N11/91*100</f>
        <v>29.120879120879124</v>
      </c>
      <c r="P11" s="38">
        <v>6</v>
      </c>
    </row>
    <row r="12" spans="1:16" ht="19.5" customHeight="1">
      <c r="A12" s="13"/>
      <c r="B12" s="38">
        <v>6</v>
      </c>
      <c r="C12" s="54" t="s">
        <v>58</v>
      </c>
      <c r="D12" s="14" t="s">
        <v>4</v>
      </c>
      <c r="E12" s="38">
        <v>1</v>
      </c>
      <c r="F12" s="38">
        <v>7.5</v>
      </c>
      <c r="G12" s="38">
        <v>7.5</v>
      </c>
      <c r="H12" s="38">
        <v>7</v>
      </c>
      <c r="I12" s="38">
        <v>10.5</v>
      </c>
      <c r="J12" s="38">
        <v>7</v>
      </c>
      <c r="K12" s="38">
        <v>6</v>
      </c>
      <c r="L12" s="38">
        <v>10</v>
      </c>
      <c r="M12" s="38"/>
      <c r="N12" s="38">
        <f t="shared" si="0"/>
        <v>56.5</v>
      </c>
      <c r="O12" s="20">
        <f>N12/91*100</f>
        <v>62.087912087912088</v>
      </c>
      <c r="P12" s="38" t="s">
        <v>37</v>
      </c>
    </row>
    <row r="13" spans="1:16" ht="19.5" customHeight="1">
      <c r="A13" s="13"/>
      <c r="B13" s="38">
        <v>7</v>
      </c>
      <c r="C13" s="54" t="s">
        <v>14</v>
      </c>
      <c r="D13" s="50" t="s">
        <v>5</v>
      </c>
      <c r="E13" s="38">
        <v>2</v>
      </c>
      <c r="F13" s="38">
        <v>0</v>
      </c>
      <c r="G13" s="38">
        <v>0.5</v>
      </c>
      <c r="H13" s="38">
        <v>3</v>
      </c>
      <c r="I13" s="38">
        <v>0.5</v>
      </c>
      <c r="J13" s="38">
        <v>2</v>
      </c>
      <c r="K13" s="38">
        <v>1</v>
      </c>
      <c r="L13" s="38">
        <v>0</v>
      </c>
      <c r="M13" s="38"/>
      <c r="N13" s="38">
        <f t="shared" si="0"/>
        <v>9</v>
      </c>
      <c r="O13" s="20">
        <f>N13/91*100</f>
        <v>9.8901098901098905</v>
      </c>
      <c r="P13" s="38">
        <v>10</v>
      </c>
    </row>
    <row r="14" spans="1:16" ht="18.75" customHeight="1">
      <c r="B14" s="38">
        <v>8</v>
      </c>
      <c r="C14" s="54" t="s">
        <v>15</v>
      </c>
      <c r="D14" s="14" t="s">
        <v>6</v>
      </c>
      <c r="E14" s="38">
        <v>0</v>
      </c>
      <c r="F14" s="38">
        <v>1</v>
      </c>
      <c r="G14" s="38">
        <v>3</v>
      </c>
      <c r="H14" s="38">
        <v>3</v>
      </c>
      <c r="I14" s="38">
        <v>4.5</v>
      </c>
      <c r="J14" s="38">
        <v>2</v>
      </c>
      <c r="K14" s="38">
        <v>0</v>
      </c>
      <c r="L14" s="38">
        <v>1</v>
      </c>
      <c r="M14" s="38"/>
      <c r="N14" s="38">
        <f t="shared" si="0"/>
        <v>14.5</v>
      </c>
      <c r="O14" s="20">
        <f t="shared" ref="O14:O17" si="1">N14/91*100</f>
        <v>15.934065934065933</v>
      </c>
      <c r="P14" s="38">
        <v>9</v>
      </c>
    </row>
    <row r="15" spans="1:16" ht="18.75" customHeight="1">
      <c r="B15" s="38">
        <v>9</v>
      </c>
      <c r="C15" s="54" t="s">
        <v>57</v>
      </c>
      <c r="D15" s="14" t="s">
        <v>7</v>
      </c>
      <c r="E15" s="38">
        <v>1</v>
      </c>
      <c r="F15" s="38">
        <v>8</v>
      </c>
      <c r="G15" s="38">
        <v>4</v>
      </c>
      <c r="H15" s="38">
        <v>5</v>
      </c>
      <c r="I15" s="38">
        <v>5</v>
      </c>
      <c r="J15" s="38">
        <v>3</v>
      </c>
      <c r="K15" s="38">
        <v>0</v>
      </c>
      <c r="L15" s="38">
        <v>1</v>
      </c>
      <c r="M15" s="38"/>
      <c r="N15" s="38">
        <f t="shared" si="0"/>
        <v>27</v>
      </c>
      <c r="O15" s="20">
        <f t="shared" si="1"/>
        <v>29.670329670329672</v>
      </c>
      <c r="P15" s="38">
        <v>5</v>
      </c>
    </row>
    <row r="16" spans="1:16" ht="18.75" customHeight="1">
      <c r="B16" s="38">
        <v>10</v>
      </c>
      <c r="C16" s="54" t="s">
        <v>82</v>
      </c>
      <c r="D16" s="14" t="s">
        <v>8</v>
      </c>
      <c r="E16" s="38">
        <v>1</v>
      </c>
      <c r="F16" s="38">
        <v>2</v>
      </c>
      <c r="G16" s="38">
        <v>1.5</v>
      </c>
      <c r="H16" s="38">
        <v>2</v>
      </c>
      <c r="I16" s="38">
        <v>4</v>
      </c>
      <c r="J16" s="38">
        <v>2</v>
      </c>
      <c r="K16" s="38">
        <v>0</v>
      </c>
      <c r="L16" s="38">
        <v>5</v>
      </c>
      <c r="M16" s="38"/>
      <c r="N16" s="38">
        <f t="shared" si="0"/>
        <v>17.5</v>
      </c>
      <c r="O16" s="20">
        <f t="shared" si="1"/>
        <v>19.230769230769234</v>
      </c>
      <c r="P16" s="38">
        <v>8</v>
      </c>
    </row>
    <row r="17" spans="2:16" ht="19.5">
      <c r="B17" s="38">
        <v>11</v>
      </c>
      <c r="C17" s="14" t="s">
        <v>83</v>
      </c>
      <c r="D17" s="14" t="s">
        <v>9</v>
      </c>
      <c r="E17" s="38">
        <v>4</v>
      </c>
      <c r="F17" s="38">
        <v>9</v>
      </c>
      <c r="G17" s="38">
        <v>4</v>
      </c>
      <c r="H17" s="38">
        <v>10</v>
      </c>
      <c r="I17" s="38">
        <v>6</v>
      </c>
      <c r="J17" s="38">
        <v>14</v>
      </c>
      <c r="K17" s="38">
        <v>15</v>
      </c>
      <c r="L17" s="38">
        <v>14</v>
      </c>
      <c r="M17" s="38"/>
      <c r="N17" s="38">
        <f t="shared" si="0"/>
        <v>76</v>
      </c>
      <c r="O17" s="20">
        <f t="shared" si="1"/>
        <v>83.516483516483518</v>
      </c>
      <c r="P17" s="38" t="s">
        <v>39</v>
      </c>
    </row>
    <row r="18" spans="2:16" ht="17.25" customHeight="1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5"/>
      <c r="P18" s="38"/>
    </row>
    <row r="19" spans="2:16" ht="17.25" customHeight="1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5"/>
      <c r="P19" s="38"/>
    </row>
    <row r="20" spans="2:16" ht="19.5">
      <c r="B20" s="4" t="s">
        <v>40</v>
      </c>
      <c r="C20" s="38"/>
      <c r="D20" s="38"/>
      <c r="E20" s="15">
        <f>AVERAGE(E7,E9:E17)</f>
        <v>1.3</v>
      </c>
      <c r="F20" s="15">
        <f t="shared" ref="F20:L20" si="2">AVERAGE(F7,F9:F17)</f>
        <v>4.8499999999999996</v>
      </c>
      <c r="G20" s="15">
        <f t="shared" si="2"/>
        <v>3.85</v>
      </c>
      <c r="H20" s="15">
        <f t="shared" si="2"/>
        <v>5.0999999999999996</v>
      </c>
      <c r="I20" s="15">
        <f t="shared" si="2"/>
        <v>4.95</v>
      </c>
      <c r="J20" s="15">
        <f t="shared" si="2"/>
        <v>5.35</v>
      </c>
      <c r="K20" s="15">
        <f t="shared" si="2"/>
        <v>2.65</v>
      </c>
      <c r="L20" s="15">
        <f t="shared" si="2"/>
        <v>4.4000000000000004</v>
      </c>
      <c r="M20" s="15"/>
      <c r="N20" s="15">
        <f t="shared" ref="N20" si="3">SUM(E20:L20)</f>
        <v>32.449999999999996</v>
      </c>
      <c r="O20" s="20"/>
      <c r="P20" s="15"/>
    </row>
    <row r="21" spans="2:16" ht="18" customHeight="1">
      <c r="B21" s="38" t="s">
        <v>11</v>
      </c>
      <c r="C21" s="38"/>
      <c r="D21" s="38"/>
      <c r="E21" s="37">
        <f>E20/E6*100</f>
        <v>32.5</v>
      </c>
      <c r="F21" s="15">
        <f t="shared" ref="F21:L21" si="4">F20/F6*100</f>
        <v>53.888888888888886</v>
      </c>
      <c r="G21" s="15">
        <f t="shared" si="4"/>
        <v>42.777777777777779</v>
      </c>
      <c r="H21" s="15">
        <f t="shared" si="4"/>
        <v>51</v>
      </c>
      <c r="I21" s="15">
        <f t="shared" si="4"/>
        <v>35.357142857142861</v>
      </c>
      <c r="J21" s="15">
        <f t="shared" si="4"/>
        <v>38.214285714285708</v>
      </c>
      <c r="K21" s="15">
        <f t="shared" si="4"/>
        <v>17.666666666666668</v>
      </c>
      <c r="L21" s="15">
        <f t="shared" si="4"/>
        <v>27.500000000000004</v>
      </c>
      <c r="M21" s="15"/>
      <c r="N21" s="15"/>
      <c r="O21" s="20">
        <f>AVERAGE(O8:O13,O15:O17)</f>
        <v>36.057692307692307</v>
      </c>
      <c r="P21" s="15"/>
    </row>
  </sheetData>
  <mergeCells count="8">
    <mergeCell ref="N4:N5"/>
    <mergeCell ref="O4:O5"/>
    <mergeCell ref="P4:P5"/>
    <mergeCell ref="B6:D6"/>
    <mergeCell ref="B4:B5"/>
    <mergeCell ref="C4:C5"/>
    <mergeCell ref="D4:D5"/>
    <mergeCell ref="E4:M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R27"/>
  <sheetViews>
    <sheetView topLeftCell="A2" workbookViewId="0">
      <selection activeCell="D4" sqref="D4:D5"/>
    </sheetView>
  </sheetViews>
  <sheetFormatPr defaultRowHeight="15"/>
  <cols>
    <col min="3" max="3" width="26.140625" customWidth="1"/>
    <col min="4" max="4" width="18.5703125" customWidth="1"/>
    <col min="5" max="5" width="16.42578125" bestFit="1" customWidth="1"/>
  </cols>
  <sheetData>
    <row r="2" spans="2:18" ht="19.5">
      <c r="F2" s="8" t="s">
        <v>85</v>
      </c>
    </row>
    <row r="4" spans="2:18">
      <c r="B4" s="59" t="s">
        <v>41</v>
      </c>
      <c r="C4" s="59" t="s">
        <v>32</v>
      </c>
      <c r="D4" s="59" t="s">
        <v>124</v>
      </c>
      <c r="E4" s="59" t="s">
        <v>33</v>
      </c>
      <c r="F4" s="60"/>
      <c r="G4" s="60"/>
      <c r="H4" s="60"/>
      <c r="I4" s="60"/>
      <c r="J4" s="60"/>
      <c r="K4" s="60"/>
      <c r="L4" s="60"/>
      <c r="M4" s="60"/>
      <c r="N4" s="56" t="s">
        <v>34</v>
      </c>
      <c r="O4" s="56" t="s">
        <v>11</v>
      </c>
      <c r="P4" s="56" t="s">
        <v>35</v>
      </c>
    </row>
    <row r="5" spans="2:18" ht="18.75">
      <c r="B5" s="59"/>
      <c r="C5" s="59"/>
      <c r="D5" s="59"/>
      <c r="E5" s="38">
        <v>1</v>
      </c>
      <c r="F5" s="38">
        <v>2</v>
      </c>
      <c r="G5" s="38">
        <v>3</v>
      </c>
      <c r="H5" s="38">
        <v>4</v>
      </c>
      <c r="I5" s="38">
        <v>5</v>
      </c>
      <c r="J5" s="38">
        <v>6</v>
      </c>
      <c r="K5" s="38">
        <v>7</v>
      </c>
      <c r="L5" s="38">
        <v>8</v>
      </c>
      <c r="M5" s="38"/>
      <c r="N5" s="57"/>
      <c r="O5" s="57"/>
      <c r="P5" s="57"/>
    </row>
    <row r="6" spans="2:18" ht="18.75">
      <c r="B6" s="58" t="s">
        <v>36</v>
      </c>
      <c r="C6" s="58"/>
      <c r="D6" s="58"/>
      <c r="E6" s="43">
        <v>10</v>
      </c>
      <c r="F6" s="43">
        <v>6</v>
      </c>
      <c r="G6" s="43">
        <v>5</v>
      </c>
      <c r="H6" s="43">
        <v>10</v>
      </c>
      <c r="I6" s="43">
        <v>16</v>
      </c>
      <c r="J6" s="43">
        <v>14</v>
      </c>
      <c r="K6" s="43">
        <v>10</v>
      </c>
      <c r="L6" s="43">
        <v>14</v>
      </c>
      <c r="M6" s="43"/>
      <c r="N6" s="43">
        <f>SUM(E6:M6)</f>
        <v>85</v>
      </c>
      <c r="O6" s="44"/>
      <c r="P6" s="45"/>
    </row>
    <row r="7" spans="2:18" ht="17.25" customHeight="1">
      <c r="B7" s="38">
        <v>1</v>
      </c>
      <c r="C7" s="14" t="s">
        <v>42</v>
      </c>
      <c r="D7" s="14" t="s">
        <v>0</v>
      </c>
      <c r="E7" s="42">
        <v>8</v>
      </c>
      <c r="F7" s="42">
        <v>4</v>
      </c>
      <c r="G7" s="42">
        <v>5</v>
      </c>
      <c r="H7" s="42">
        <v>0</v>
      </c>
      <c r="I7" s="42">
        <v>5.5</v>
      </c>
      <c r="J7" s="42">
        <v>10.5</v>
      </c>
      <c r="K7" s="42">
        <v>3</v>
      </c>
      <c r="L7" s="42">
        <v>4</v>
      </c>
      <c r="M7" s="38"/>
      <c r="N7" s="38">
        <f>SUM(E7:L7)</f>
        <v>40</v>
      </c>
      <c r="O7" s="20">
        <f>N7/85*100</f>
        <v>47.058823529411761</v>
      </c>
      <c r="P7" s="38">
        <v>5</v>
      </c>
    </row>
    <row r="8" spans="2:18" ht="15.75" customHeight="1">
      <c r="B8" s="38">
        <v>2</v>
      </c>
      <c r="C8" s="14" t="s">
        <v>63</v>
      </c>
      <c r="D8" s="14" t="s">
        <v>10</v>
      </c>
      <c r="E8" s="42">
        <v>6</v>
      </c>
      <c r="F8" s="42">
        <v>4</v>
      </c>
      <c r="G8" s="42">
        <v>5</v>
      </c>
      <c r="H8" s="42">
        <v>9.5</v>
      </c>
      <c r="I8" s="42">
        <v>10</v>
      </c>
      <c r="J8" s="42">
        <v>12</v>
      </c>
      <c r="K8" s="42">
        <v>9</v>
      </c>
      <c r="L8" s="42">
        <v>12</v>
      </c>
      <c r="M8" s="38"/>
      <c r="N8" s="38">
        <f>SUM(E8:L8)</f>
        <v>67.5</v>
      </c>
      <c r="O8" s="20">
        <f t="shared" ref="O8:O17" si="0">N8/85*100</f>
        <v>79.411764705882348</v>
      </c>
      <c r="P8" s="38" t="s">
        <v>39</v>
      </c>
    </row>
    <row r="9" spans="2:18" ht="18.75" customHeight="1">
      <c r="B9" s="38">
        <v>3</v>
      </c>
      <c r="C9" s="14" t="s">
        <v>86</v>
      </c>
      <c r="D9" s="14" t="s">
        <v>1</v>
      </c>
      <c r="E9" s="42">
        <v>8</v>
      </c>
      <c r="F9" s="42">
        <v>4</v>
      </c>
      <c r="G9" s="42">
        <v>5</v>
      </c>
      <c r="H9" s="42">
        <v>0</v>
      </c>
      <c r="I9" s="42">
        <v>5.5</v>
      </c>
      <c r="J9" s="42">
        <v>10.5</v>
      </c>
      <c r="K9" s="42">
        <v>3</v>
      </c>
      <c r="L9" s="42">
        <v>2</v>
      </c>
      <c r="M9" s="38"/>
      <c r="N9" s="38">
        <f>SUM(E9:M9)</f>
        <v>38</v>
      </c>
      <c r="O9" s="20">
        <f t="shared" si="0"/>
        <v>44.705882352941181</v>
      </c>
      <c r="P9" s="38">
        <v>6</v>
      </c>
    </row>
    <row r="10" spans="2:18" ht="16.5" customHeight="1">
      <c r="B10" s="38">
        <v>4</v>
      </c>
      <c r="C10" s="14" t="s">
        <v>43</v>
      </c>
      <c r="D10" s="14" t="s">
        <v>2</v>
      </c>
      <c r="E10" s="42">
        <v>5</v>
      </c>
      <c r="F10" s="42">
        <v>5</v>
      </c>
      <c r="G10" s="42">
        <v>5</v>
      </c>
      <c r="H10" s="42">
        <v>0</v>
      </c>
      <c r="I10" s="42">
        <v>4.5</v>
      </c>
      <c r="J10" s="42">
        <v>1</v>
      </c>
      <c r="K10" s="42">
        <v>1</v>
      </c>
      <c r="L10" s="42">
        <v>5</v>
      </c>
      <c r="M10" s="38"/>
      <c r="N10" s="38">
        <f t="shared" ref="N10:N17" si="1">SUM(E10:L10)</f>
        <v>26.5</v>
      </c>
      <c r="O10" s="20">
        <f t="shared" si="0"/>
        <v>31.176470588235293</v>
      </c>
      <c r="P10" s="38">
        <v>8</v>
      </c>
      <c r="Q10" s="9"/>
    </row>
    <row r="11" spans="2:18" ht="16.5" customHeight="1">
      <c r="B11" s="38">
        <v>5</v>
      </c>
      <c r="C11" s="14" t="s">
        <v>62</v>
      </c>
      <c r="D11" s="14" t="s">
        <v>3</v>
      </c>
      <c r="E11" s="42">
        <v>4</v>
      </c>
      <c r="F11" s="42">
        <v>4</v>
      </c>
      <c r="G11" s="42">
        <v>2</v>
      </c>
      <c r="H11" s="42">
        <v>0.5</v>
      </c>
      <c r="I11" s="42">
        <v>1.5</v>
      </c>
      <c r="J11" s="42">
        <v>3</v>
      </c>
      <c r="K11" s="42">
        <v>0</v>
      </c>
      <c r="L11" s="42">
        <v>5</v>
      </c>
      <c r="M11" s="38"/>
      <c r="N11" s="38">
        <f t="shared" si="1"/>
        <v>20</v>
      </c>
      <c r="O11" s="20">
        <f t="shared" si="0"/>
        <v>23.52941176470588</v>
      </c>
      <c r="P11" s="38">
        <v>10</v>
      </c>
    </row>
    <row r="12" spans="2:18" ht="17.25" customHeight="1">
      <c r="B12" s="38">
        <v>6</v>
      </c>
      <c r="C12" s="14" t="s">
        <v>87</v>
      </c>
      <c r="D12" s="14" t="s">
        <v>4</v>
      </c>
      <c r="E12" s="42">
        <v>6</v>
      </c>
      <c r="F12" s="42">
        <v>3</v>
      </c>
      <c r="G12" s="42">
        <v>3</v>
      </c>
      <c r="H12" s="42">
        <v>1.5</v>
      </c>
      <c r="I12" s="42">
        <v>1.5</v>
      </c>
      <c r="J12" s="42">
        <v>0.5</v>
      </c>
      <c r="K12" s="42">
        <v>2</v>
      </c>
      <c r="L12" s="42">
        <v>1</v>
      </c>
      <c r="M12" s="38"/>
      <c r="N12" s="38">
        <f t="shared" si="1"/>
        <v>18.5</v>
      </c>
      <c r="O12" s="20">
        <f t="shared" si="0"/>
        <v>21.764705882352942</v>
      </c>
      <c r="P12" s="38">
        <v>11</v>
      </c>
    </row>
    <row r="13" spans="2:18" ht="19.5" customHeight="1">
      <c r="B13" s="38">
        <v>7</v>
      </c>
      <c r="C13" s="14" t="s">
        <v>88</v>
      </c>
      <c r="D13" s="50" t="s">
        <v>5</v>
      </c>
      <c r="E13" s="42">
        <v>5</v>
      </c>
      <c r="F13" s="42">
        <v>2</v>
      </c>
      <c r="G13" s="42">
        <v>4</v>
      </c>
      <c r="H13" s="42">
        <v>6</v>
      </c>
      <c r="I13" s="42">
        <v>3.5</v>
      </c>
      <c r="J13" s="42">
        <v>4.5</v>
      </c>
      <c r="K13" s="42">
        <v>2</v>
      </c>
      <c r="L13" s="42">
        <v>3</v>
      </c>
      <c r="M13" s="38"/>
      <c r="N13" s="38">
        <f t="shared" si="1"/>
        <v>30</v>
      </c>
      <c r="O13" s="20">
        <f t="shared" si="0"/>
        <v>35.294117647058826</v>
      </c>
      <c r="P13" s="38">
        <v>7</v>
      </c>
      <c r="R13" s="9"/>
    </row>
    <row r="14" spans="2:18" ht="17.25" customHeight="1">
      <c r="B14" s="38">
        <v>8</v>
      </c>
      <c r="C14" s="14" t="s">
        <v>44</v>
      </c>
      <c r="D14" s="14" t="s">
        <v>6</v>
      </c>
      <c r="E14" s="42">
        <v>7</v>
      </c>
      <c r="F14" s="42">
        <v>4</v>
      </c>
      <c r="G14" s="42">
        <v>5</v>
      </c>
      <c r="H14" s="42">
        <v>6</v>
      </c>
      <c r="I14" s="42">
        <v>5.5</v>
      </c>
      <c r="J14" s="42">
        <v>8.5</v>
      </c>
      <c r="K14" s="42">
        <v>2</v>
      </c>
      <c r="L14" s="42">
        <v>5</v>
      </c>
      <c r="M14" s="38"/>
      <c r="N14" s="38">
        <f t="shared" si="1"/>
        <v>43</v>
      </c>
      <c r="O14" s="20">
        <f t="shared" si="0"/>
        <v>50.588235294117645</v>
      </c>
      <c r="P14" s="38">
        <v>4</v>
      </c>
    </row>
    <row r="15" spans="2:18" ht="18.75" customHeight="1">
      <c r="B15" s="38">
        <v>9</v>
      </c>
      <c r="C15" s="14" t="s">
        <v>61</v>
      </c>
      <c r="D15" s="14" t="s">
        <v>7</v>
      </c>
      <c r="E15" s="42">
        <v>7</v>
      </c>
      <c r="F15" s="42">
        <v>4</v>
      </c>
      <c r="G15" s="42">
        <v>3</v>
      </c>
      <c r="H15" s="42">
        <v>2</v>
      </c>
      <c r="I15" s="42">
        <v>2</v>
      </c>
      <c r="J15" s="42">
        <v>3.5</v>
      </c>
      <c r="K15" s="42">
        <v>0</v>
      </c>
      <c r="L15" s="42">
        <v>2</v>
      </c>
      <c r="M15" s="38"/>
      <c r="N15" s="38">
        <f>SUM(E15:M15)</f>
        <v>23.5</v>
      </c>
      <c r="O15" s="20">
        <f t="shared" si="0"/>
        <v>27.647058823529413</v>
      </c>
      <c r="P15" s="38">
        <v>9</v>
      </c>
    </row>
    <row r="16" spans="2:18" ht="20.25" customHeight="1">
      <c r="B16" s="38">
        <v>10</v>
      </c>
      <c r="C16" s="14" t="s">
        <v>89</v>
      </c>
      <c r="D16" s="14" t="s">
        <v>8</v>
      </c>
      <c r="E16" s="42">
        <v>9</v>
      </c>
      <c r="F16" s="42">
        <v>3</v>
      </c>
      <c r="G16" s="42">
        <v>4</v>
      </c>
      <c r="H16" s="42">
        <v>10</v>
      </c>
      <c r="I16" s="42">
        <v>13.5</v>
      </c>
      <c r="J16" s="42">
        <v>10</v>
      </c>
      <c r="K16" s="42">
        <v>4</v>
      </c>
      <c r="L16" s="42">
        <v>8</v>
      </c>
      <c r="M16" s="38"/>
      <c r="N16" s="38">
        <f t="shared" si="1"/>
        <v>61.5</v>
      </c>
      <c r="O16" s="20">
        <f t="shared" si="0"/>
        <v>72.35294117647058</v>
      </c>
      <c r="P16" s="38" t="s">
        <v>37</v>
      </c>
    </row>
    <row r="17" spans="2:18" ht="18.75" customHeight="1">
      <c r="B17" s="38">
        <v>11</v>
      </c>
      <c r="C17" s="14" t="s">
        <v>45</v>
      </c>
      <c r="D17" s="14" t="s">
        <v>9</v>
      </c>
      <c r="E17" s="42">
        <v>10</v>
      </c>
      <c r="F17" s="42">
        <v>4</v>
      </c>
      <c r="G17" s="42">
        <v>5</v>
      </c>
      <c r="H17" s="42">
        <v>10</v>
      </c>
      <c r="I17" s="42">
        <v>5</v>
      </c>
      <c r="J17" s="42">
        <v>11.5</v>
      </c>
      <c r="K17" s="42">
        <v>5</v>
      </c>
      <c r="L17" s="42">
        <v>8</v>
      </c>
      <c r="M17" s="40"/>
      <c r="N17" s="38">
        <f t="shared" si="1"/>
        <v>58.5</v>
      </c>
      <c r="O17" s="20">
        <f t="shared" si="0"/>
        <v>68.82352941176471</v>
      </c>
      <c r="P17" s="38" t="s">
        <v>38</v>
      </c>
    </row>
    <row r="18" spans="2:18" ht="18.75">
      <c r="B18" s="46"/>
      <c r="C18" s="47"/>
      <c r="D18" s="46"/>
      <c r="E18" s="46"/>
      <c r="F18" s="46"/>
      <c r="G18" s="46"/>
      <c r="H18" s="46"/>
      <c r="I18" s="46"/>
      <c r="J18" s="46"/>
      <c r="K18" s="46"/>
      <c r="L18" s="48"/>
      <c r="M18" s="48"/>
      <c r="N18" s="46"/>
      <c r="O18" s="49"/>
      <c r="P18" s="46"/>
    </row>
    <row r="19" spans="2:18" ht="18.75">
      <c r="B19" s="38"/>
      <c r="C19" s="14"/>
      <c r="D19" s="38"/>
      <c r="E19" s="38"/>
      <c r="F19" s="38"/>
      <c r="G19" s="38"/>
      <c r="H19" s="38"/>
      <c r="I19" s="38"/>
      <c r="J19" s="38"/>
      <c r="K19" s="38"/>
      <c r="L19" s="40"/>
      <c r="M19" s="40"/>
      <c r="N19" s="38"/>
      <c r="O19" s="15"/>
      <c r="P19" s="38"/>
    </row>
    <row r="20" spans="2:18" ht="19.5">
      <c r="B20" s="4" t="s">
        <v>40</v>
      </c>
      <c r="C20" s="14"/>
      <c r="D20" s="38"/>
      <c r="E20" s="15">
        <f>AVERAGE(E7:E17)</f>
        <v>6.8181818181818183</v>
      </c>
      <c r="F20" s="15">
        <f t="shared" ref="F20:L20" si="2">AVERAGE(F7:F17)</f>
        <v>3.7272727272727271</v>
      </c>
      <c r="G20" s="15">
        <f t="shared" si="2"/>
        <v>4.1818181818181817</v>
      </c>
      <c r="H20" s="15">
        <f t="shared" si="2"/>
        <v>4.1363636363636367</v>
      </c>
      <c r="I20" s="15">
        <f t="shared" si="2"/>
        <v>5.2727272727272725</v>
      </c>
      <c r="J20" s="15">
        <f t="shared" si="2"/>
        <v>6.8636363636363633</v>
      </c>
      <c r="K20" s="15">
        <f t="shared" si="2"/>
        <v>2.8181818181818183</v>
      </c>
      <c r="L20" s="15">
        <f t="shared" si="2"/>
        <v>5</v>
      </c>
      <c r="M20" s="15"/>
      <c r="N20" s="15">
        <f>SUM(E20:L20)</f>
        <v>38.81818181818182</v>
      </c>
      <c r="O20" s="20"/>
      <c r="P20" s="15"/>
      <c r="R20" s="9"/>
    </row>
    <row r="21" spans="2:18" ht="19.5">
      <c r="B21" s="38" t="s">
        <v>11</v>
      </c>
      <c r="C21" s="14"/>
      <c r="D21" s="38"/>
      <c r="E21" s="15">
        <f>E20/E6*100</f>
        <v>68.181818181818187</v>
      </c>
      <c r="F21" s="15">
        <f t="shared" ref="F21:L21" si="3">F20/F6*100</f>
        <v>62.121212121212125</v>
      </c>
      <c r="G21" s="15">
        <f t="shared" si="3"/>
        <v>83.636363636363626</v>
      </c>
      <c r="H21" s="15">
        <f t="shared" si="3"/>
        <v>41.363636363636367</v>
      </c>
      <c r="I21" s="15">
        <f t="shared" si="3"/>
        <v>32.954545454545453</v>
      </c>
      <c r="J21" s="15">
        <f t="shared" si="3"/>
        <v>49.025974025974023</v>
      </c>
      <c r="K21" s="15">
        <f t="shared" si="3"/>
        <v>28.181818181818187</v>
      </c>
      <c r="L21" s="15">
        <f t="shared" si="3"/>
        <v>35.714285714285715</v>
      </c>
      <c r="M21" s="15"/>
      <c r="N21" s="15"/>
      <c r="O21" s="20">
        <f>AVERAGE(O7:O17)</f>
        <v>45.668449197860959</v>
      </c>
      <c r="P21" s="15"/>
    </row>
    <row r="22" spans="2:18" ht="15.75">
      <c r="C22" s="13"/>
    </row>
    <row r="23" spans="2:18" ht="15.75">
      <c r="C23" s="13"/>
    </row>
    <row r="24" spans="2:18" ht="15.75">
      <c r="C24" s="13"/>
    </row>
    <row r="25" spans="2:18" ht="15.75">
      <c r="C25" s="13"/>
    </row>
    <row r="26" spans="2:18" ht="15.75">
      <c r="C26" s="13"/>
    </row>
    <row r="27" spans="2:18" ht="15.75">
      <c r="C27" s="13"/>
    </row>
  </sheetData>
  <mergeCells count="8">
    <mergeCell ref="P4:P5"/>
    <mergeCell ref="B6:D6"/>
    <mergeCell ref="B4:B5"/>
    <mergeCell ref="C4:C5"/>
    <mergeCell ref="D4:D5"/>
    <mergeCell ref="E4:M4"/>
    <mergeCell ref="N4:N5"/>
    <mergeCell ref="O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6"/>
  <sheetViews>
    <sheetView zoomScale="90" zoomScaleNormal="90" workbookViewId="0">
      <selection activeCell="C4" sqref="C4"/>
    </sheetView>
  </sheetViews>
  <sheetFormatPr defaultRowHeight="15"/>
  <cols>
    <col min="1" max="1" width="8" customWidth="1"/>
    <col min="2" max="2" width="29.5703125" customWidth="1"/>
    <col min="3" max="3" width="20.28515625" customWidth="1"/>
    <col min="4" max="4" width="11.140625" customWidth="1"/>
  </cols>
  <sheetData>
    <row r="1" spans="1:15" ht="16.5" customHeight="1">
      <c r="D1" s="10" t="s">
        <v>90</v>
      </c>
      <c r="E1" s="10"/>
      <c r="F1" s="10"/>
      <c r="G1" s="10"/>
      <c r="H1" s="10"/>
      <c r="I1" s="10"/>
    </row>
    <row r="3" spans="1:15" ht="15.75">
      <c r="A3" s="7"/>
      <c r="B3" s="7"/>
      <c r="C3" s="7"/>
      <c r="D3" s="61" t="s">
        <v>33</v>
      </c>
      <c r="E3" s="61"/>
      <c r="F3" s="61"/>
      <c r="G3" s="61"/>
      <c r="H3" s="61"/>
      <c r="I3" s="61"/>
      <c r="J3" s="61"/>
      <c r="K3" s="61"/>
      <c r="L3" s="61"/>
      <c r="M3" s="65" t="s">
        <v>52</v>
      </c>
      <c r="N3" s="66" t="s">
        <v>53</v>
      </c>
      <c r="O3" s="62" t="s">
        <v>51</v>
      </c>
    </row>
    <row r="4" spans="1:15" ht="18.75">
      <c r="A4" s="7" t="s">
        <v>41</v>
      </c>
      <c r="B4" s="7" t="s">
        <v>32</v>
      </c>
      <c r="C4" s="41" t="s">
        <v>124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11"/>
      <c r="M4" s="57"/>
      <c r="N4" s="57"/>
      <c r="O4" s="63"/>
    </row>
    <row r="5" spans="1:15" ht="15.75">
      <c r="A5" s="61" t="s">
        <v>36</v>
      </c>
      <c r="B5" s="61"/>
      <c r="C5" s="61"/>
      <c r="D5" s="4">
        <v>5</v>
      </c>
      <c r="E5" s="4">
        <v>8</v>
      </c>
      <c r="F5" s="4">
        <v>7</v>
      </c>
      <c r="G5" s="4">
        <v>12</v>
      </c>
      <c r="H5" s="4">
        <v>14</v>
      </c>
      <c r="I5" s="4">
        <v>12</v>
      </c>
      <c r="J5" s="4">
        <v>10</v>
      </c>
      <c r="K5" s="4">
        <v>15</v>
      </c>
      <c r="L5" s="4"/>
      <c r="M5" s="4">
        <f>SUM(D5:K5)</f>
        <v>83</v>
      </c>
      <c r="N5" s="32"/>
      <c r="O5" s="64"/>
    </row>
    <row r="6" spans="1:15" ht="18.75">
      <c r="A6" s="24">
        <v>1</v>
      </c>
      <c r="B6" s="14" t="s">
        <v>78</v>
      </c>
      <c r="C6" s="30" t="s">
        <v>0</v>
      </c>
      <c r="D6" s="28">
        <v>3</v>
      </c>
      <c r="E6" s="28">
        <v>4</v>
      </c>
      <c r="F6" s="28">
        <v>3.5</v>
      </c>
      <c r="G6" s="28">
        <v>3</v>
      </c>
      <c r="H6" s="28">
        <v>7.5</v>
      </c>
      <c r="I6" s="28">
        <v>1</v>
      </c>
      <c r="J6" s="28">
        <v>4</v>
      </c>
      <c r="K6" s="38">
        <v>9</v>
      </c>
      <c r="L6" s="5"/>
      <c r="M6" s="4">
        <f t="shared" ref="M6:M20" si="0">SUM(D6:K6)</f>
        <v>35</v>
      </c>
      <c r="N6" s="31">
        <f>M6/83*100</f>
        <v>42.168674698795186</v>
      </c>
      <c r="O6" s="16" t="s">
        <v>38</v>
      </c>
    </row>
    <row r="7" spans="1:15" ht="18.75">
      <c r="A7" s="24">
        <v>2</v>
      </c>
      <c r="B7" s="14" t="s">
        <v>70</v>
      </c>
      <c r="C7" s="30" t="s">
        <v>10</v>
      </c>
      <c r="D7" s="28">
        <v>4</v>
      </c>
      <c r="E7" s="28">
        <v>3</v>
      </c>
      <c r="F7" s="28">
        <v>2.5</v>
      </c>
      <c r="G7" s="28">
        <v>4.5</v>
      </c>
      <c r="H7" s="28">
        <v>5</v>
      </c>
      <c r="I7" s="28">
        <v>1</v>
      </c>
      <c r="J7" s="28">
        <v>4</v>
      </c>
      <c r="K7" s="5">
        <v>7</v>
      </c>
      <c r="L7" s="5"/>
      <c r="M7" s="4">
        <f t="shared" si="0"/>
        <v>31</v>
      </c>
      <c r="N7" s="31">
        <f t="shared" ref="N7:N26" si="1">M7/83*100</f>
        <v>37.349397590361441</v>
      </c>
      <c r="O7" s="16" t="s">
        <v>93</v>
      </c>
    </row>
    <row r="8" spans="1:15" ht="20.25" customHeight="1">
      <c r="A8" s="24">
        <v>3</v>
      </c>
      <c r="B8" s="14" t="s">
        <v>75</v>
      </c>
      <c r="C8" s="30" t="s">
        <v>1</v>
      </c>
      <c r="D8" s="28">
        <v>3</v>
      </c>
      <c r="E8" s="28">
        <v>0</v>
      </c>
      <c r="F8" s="28">
        <v>1</v>
      </c>
      <c r="G8" s="28">
        <v>0.5</v>
      </c>
      <c r="H8" s="28">
        <v>1</v>
      </c>
      <c r="I8" s="28">
        <v>1</v>
      </c>
      <c r="J8" s="28">
        <v>1</v>
      </c>
      <c r="K8" s="38">
        <v>2</v>
      </c>
      <c r="L8" s="5"/>
      <c r="M8" s="4">
        <f t="shared" si="0"/>
        <v>9.5</v>
      </c>
      <c r="N8" s="31">
        <f t="shared" si="1"/>
        <v>11.445783132530121</v>
      </c>
      <c r="O8" s="16" t="s">
        <v>66</v>
      </c>
    </row>
    <row r="9" spans="1:15" ht="18.75">
      <c r="A9" s="24">
        <v>4</v>
      </c>
      <c r="B9" s="14" t="s">
        <v>68</v>
      </c>
      <c r="C9" s="30" t="s">
        <v>2</v>
      </c>
      <c r="D9" s="28">
        <v>5</v>
      </c>
      <c r="E9" s="28">
        <v>4</v>
      </c>
      <c r="F9" s="28">
        <v>4</v>
      </c>
      <c r="G9" s="28">
        <v>2.5</v>
      </c>
      <c r="H9" s="28">
        <v>8</v>
      </c>
      <c r="I9" s="28">
        <v>2</v>
      </c>
      <c r="J9" s="28">
        <v>3</v>
      </c>
      <c r="K9" s="38">
        <v>4</v>
      </c>
      <c r="L9" s="5"/>
      <c r="M9" s="4">
        <f t="shared" si="0"/>
        <v>32.5</v>
      </c>
      <c r="N9" s="31">
        <f t="shared" si="1"/>
        <v>39.156626506024097</v>
      </c>
      <c r="O9" s="16" t="s">
        <v>56</v>
      </c>
    </row>
    <row r="10" spans="1:15" ht="18.75">
      <c r="A10" s="24">
        <v>5</v>
      </c>
      <c r="B10" s="14" t="s">
        <v>99</v>
      </c>
      <c r="C10" s="30" t="s">
        <v>3</v>
      </c>
      <c r="D10" s="28">
        <v>5</v>
      </c>
      <c r="E10" s="28">
        <v>6</v>
      </c>
      <c r="F10" s="28">
        <v>3</v>
      </c>
      <c r="G10" s="28">
        <v>7</v>
      </c>
      <c r="H10" s="28">
        <v>9</v>
      </c>
      <c r="I10" s="28">
        <v>4</v>
      </c>
      <c r="J10" s="28">
        <v>7</v>
      </c>
      <c r="K10" s="38">
        <v>1</v>
      </c>
      <c r="L10" s="5"/>
      <c r="M10" s="4">
        <f t="shared" si="0"/>
        <v>42</v>
      </c>
      <c r="N10" s="31">
        <f t="shared" si="1"/>
        <v>50.602409638554214</v>
      </c>
      <c r="O10" s="16" t="s">
        <v>37</v>
      </c>
    </row>
    <row r="11" spans="1:15" ht="20.25" customHeight="1">
      <c r="A11" s="24">
        <v>6</v>
      </c>
      <c r="B11" s="14" t="s">
        <v>73</v>
      </c>
      <c r="C11" s="51" t="s">
        <v>4</v>
      </c>
      <c r="D11" s="28">
        <v>4</v>
      </c>
      <c r="E11" s="28">
        <v>0</v>
      </c>
      <c r="F11" s="28">
        <v>3</v>
      </c>
      <c r="G11" s="28">
        <v>6</v>
      </c>
      <c r="H11" s="28">
        <v>8</v>
      </c>
      <c r="I11" s="28">
        <v>0</v>
      </c>
      <c r="J11" s="28">
        <v>6</v>
      </c>
      <c r="K11" s="38">
        <v>4</v>
      </c>
      <c r="L11" s="5"/>
      <c r="M11" s="4">
        <f t="shared" si="0"/>
        <v>31</v>
      </c>
      <c r="N11" s="31">
        <f t="shared" si="1"/>
        <v>37.349397590361441</v>
      </c>
      <c r="O11" s="16" t="s">
        <v>93</v>
      </c>
    </row>
    <row r="12" spans="1:15" ht="18.75">
      <c r="A12" s="24">
        <v>7</v>
      </c>
      <c r="B12" s="14"/>
      <c r="C12" s="30" t="s">
        <v>5</v>
      </c>
      <c r="D12" s="28"/>
      <c r="E12" s="28"/>
      <c r="F12" s="28"/>
      <c r="G12" s="28"/>
      <c r="H12" s="28"/>
      <c r="I12" s="28"/>
      <c r="J12" s="28"/>
      <c r="K12" s="38"/>
      <c r="L12" s="5"/>
      <c r="M12" s="4"/>
      <c r="N12" s="31"/>
      <c r="O12" s="16"/>
    </row>
    <row r="13" spans="1:15" ht="18.75">
      <c r="A13" s="24">
        <v>8</v>
      </c>
      <c r="B13" s="14" t="s">
        <v>91</v>
      </c>
      <c r="C13" s="30" t="s">
        <v>6</v>
      </c>
      <c r="D13" s="28">
        <v>3</v>
      </c>
      <c r="E13" s="28">
        <v>2</v>
      </c>
      <c r="F13" s="28">
        <v>1</v>
      </c>
      <c r="G13" s="28">
        <v>3.5</v>
      </c>
      <c r="H13" s="28">
        <v>7.5</v>
      </c>
      <c r="I13" s="28">
        <v>0</v>
      </c>
      <c r="J13" s="28">
        <v>3</v>
      </c>
      <c r="K13" s="38">
        <v>2</v>
      </c>
      <c r="L13" s="5"/>
      <c r="M13" s="4">
        <f t="shared" si="0"/>
        <v>22</v>
      </c>
      <c r="N13" s="31">
        <f t="shared" si="1"/>
        <v>26.506024096385545</v>
      </c>
      <c r="O13" s="16" t="s">
        <v>50</v>
      </c>
    </row>
    <row r="14" spans="1:15" ht="18.75">
      <c r="A14" s="24">
        <v>9</v>
      </c>
      <c r="B14" s="14" t="s">
        <v>98</v>
      </c>
      <c r="C14" s="30" t="s">
        <v>7</v>
      </c>
      <c r="D14" s="28">
        <v>4</v>
      </c>
      <c r="E14" s="28">
        <v>3</v>
      </c>
      <c r="F14" s="28">
        <v>0</v>
      </c>
      <c r="G14" s="28">
        <v>0</v>
      </c>
      <c r="H14" s="28">
        <v>3.5</v>
      </c>
      <c r="I14" s="28">
        <v>0</v>
      </c>
      <c r="J14" s="28">
        <v>0</v>
      </c>
      <c r="K14" s="38">
        <v>2</v>
      </c>
      <c r="L14" s="5"/>
      <c r="M14" s="4">
        <f t="shared" si="0"/>
        <v>12.5</v>
      </c>
      <c r="N14" s="31">
        <f t="shared" si="1"/>
        <v>15.060240963855422</v>
      </c>
      <c r="O14" s="16" t="s">
        <v>64</v>
      </c>
    </row>
    <row r="15" spans="1:15" ht="18.75">
      <c r="A15" s="24">
        <v>10</v>
      </c>
      <c r="B15" s="14" t="s">
        <v>100</v>
      </c>
      <c r="C15" s="30" t="s">
        <v>16</v>
      </c>
      <c r="D15" s="28">
        <v>5</v>
      </c>
      <c r="E15" s="28">
        <v>3</v>
      </c>
      <c r="F15" s="28">
        <v>6</v>
      </c>
      <c r="G15" s="28">
        <v>8.5</v>
      </c>
      <c r="H15" s="28">
        <v>14</v>
      </c>
      <c r="I15" s="28">
        <v>2</v>
      </c>
      <c r="J15" s="28">
        <v>8</v>
      </c>
      <c r="K15" s="38">
        <v>0</v>
      </c>
      <c r="L15" s="5"/>
      <c r="M15" s="4">
        <f t="shared" si="0"/>
        <v>46.5</v>
      </c>
      <c r="N15" s="31">
        <f t="shared" si="1"/>
        <v>56.024096385542165</v>
      </c>
      <c r="O15" s="16" t="s">
        <v>39</v>
      </c>
    </row>
    <row r="16" spans="1:15" ht="18.75">
      <c r="A16" s="24">
        <v>11</v>
      </c>
      <c r="B16" s="14" t="s">
        <v>94</v>
      </c>
      <c r="C16" s="30" t="s">
        <v>9</v>
      </c>
      <c r="D16" s="28">
        <v>2.5</v>
      </c>
      <c r="E16" s="28">
        <v>3</v>
      </c>
      <c r="F16" s="28">
        <v>1</v>
      </c>
      <c r="G16" s="28">
        <v>2</v>
      </c>
      <c r="H16" s="28">
        <v>5</v>
      </c>
      <c r="I16" s="28">
        <v>0</v>
      </c>
      <c r="J16" s="28">
        <v>1</v>
      </c>
      <c r="K16" s="38">
        <v>4</v>
      </c>
      <c r="L16" s="5"/>
      <c r="M16" s="4">
        <f t="shared" si="0"/>
        <v>18.5</v>
      </c>
      <c r="N16" s="31">
        <f t="shared" si="1"/>
        <v>22.289156626506024</v>
      </c>
      <c r="O16" s="16" t="s">
        <v>49</v>
      </c>
    </row>
    <row r="17" spans="1:17" ht="18.75">
      <c r="A17" s="24">
        <v>12</v>
      </c>
      <c r="B17" s="14" t="s">
        <v>71</v>
      </c>
      <c r="C17" s="30" t="s">
        <v>17</v>
      </c>
      <c r="D17" s="28">
        <v>5</v>
      </c>
      <c r="E17" s="28">
        <v>3</v>
      </c>
      <c r="F17" s="28">
        <v>0</v>
      </c>
      <c r="G17" s="28">
        <v>4</v>
      </c>
      <c r="H17" s="28">
        <v>7.5</v>
      </c>
      <c r="I17" s="28">
        <v>2</v>
      </c>
      <c r="J17" s="28">
        <v>1</v>
      </c>
      <c r="K17" s="52">
        <v>3</v>
      </c>
      <c r="L17" s="5"/>
      <c r="M17" s="4">
        <f t="shared" si="0"/>
        <v>25.5</v>
      </c>
      <c r="N17" s="31">
        <f t="shared" si="1"/>
        <v>30.722891566265059</v>
      </c>
      <c r="O17" s="16" t="s">
        <v>55</v>
      </c>
    </row>
    <row r="18" spans="1:17" ht="18.75">
      <c r="A18" s="24">
        <v>13</v>
      </c>
      <c r="B18" s="14" t="s">
        <v>97</v>
      </c>
      <c r="C18" s="30" t="s">
        <v>18</v>
      </c>
      <c r="D18" s="28">
        <v>2.5</v>
      </c>
      <c r="E18" s="28">
        <v>1</v>
      </c>
      <c r="F18" s="28">
        <v>0</v>
      </c>
      <c r="G18" s="28">
        <v>1.5</v>
      </c>
      <c r="H18" s="28">
        <v>1</v>
      </c>
      <c r="I18" s="28">
        <v>0</v>
      </c>
      <c r="J18" s="28">
        <v>0</v>
      </c>
      <c r="K18" s="38">
        <v>1</v>
      </c>
      <c r="L18" s="5"/>
      <c r="M18" s="4">
        <f t="shared" si="0"/>
        <v>7</v>
      </c>
      <c r="N18" s="31">
        <f t="shared" si="1"/>
        <v>8.4337349397590362</v>
      </c>
      <c r="O18" s="16" t="s">
        <v>48</v>
      </c>
    </row>
    <row r="19" spans="1:17" ht="18.75">
      <c r="A19" s="24">
        <v>14</v>
      </c>
      <c r="B19" s="14" t="s">
        <v>92</v>
      </c>
      <c r="C19" s="51" t="s">
        <v>19</v>
      </c>
      <c r="D19" s="28">
        <v>4</v>
      </c>
      <c r="E19" s="28">
        <v>0</v>
      </c>
      <c r="F19" s="28">
        <v>0</v>
      </c>
      <c r="G19" s="28">
        <v>1</v>
      </c>
      <c r="H19" s="28">
        <v>0</v>
      </c>
      <c r="I19" s="28">
        <v>0</v>
      </c>
      <c r="J19" s="28">
        <v>2</v>
      </c>
      <c r="K19" s="38">
        <v>1</v>
      </c>
      <c r="L19" s="5"/>
      <c r="M19" s="4">
        <f t="shared" si="0"/>
        <v>8</v>
      </c>
      <c r="N19" s="31">
        <f t="shared" si="1"/>
        <v>9.6385542168674707</v>
      </c>
      <c r="O19" s="16" t="s">
        <v>67</v>
      </c>
    </row>
    <row r="20" spans="1:17" ht="18.75">
      <c r="A20" s="24">
        <v>15</v>
      </c>
      <c r="B20" s="14" t="s">
        <v>77</v>
      </c>
      <c r="C20" s="30" t="s">
        <v>20</v>
      </c>
      <c r="D20" s="28">
        <v>4</v>
      </c>
      <c r="E20" s="28">
        <v>2</v>
      </c>
      <c r="F20" s="28">
        <v>2</v>
      </c>
      <c r="G20" s="28">
        <v>4</v>
      </c>
      <c r="H20" s="28">
        <v>2</v>
      </c>
      <c r="I20" s="28">
        <v>2</v>
      </c>
      <c r="J20" s="28">
        <v>1</v>
      </c>
      <c r="K20" s="38">
        <v>6</v>
      </c>
      <c r="L20" s="5"/>
      <c r="M20" s="4">
        <f t="shared" si="0"/>
        <v>23</v>
      </c>
      <c r="N20" s="31">
        <f t="shared" si="1"/>
        <v>27.710843373493976</v>
      </c>
      <c r="O20" s="16" t="s">
        <v>96</v>
      </c>
    </row>
    <row r="21" spans="1:17" ht="18.75">
      <c r="A21" s="24">
        <v>16</v>
      </c>
      <c r="B21" s="14"/>
      <c r="C21" s="30" t="s">
        <v>21</v>
      </c>
      <c r="D21" s="28"/>
      <c r="E21" s="28"/>
      <c r="F21" s="28"/>
      <c r="G21" s="28"/>
      <c r="H21" s="28"/>
      <c r="I21" s="28"/>
      <c r="J21" s="28"/>
      <c r="K21" s="5"/>
      <c r="L21" s="5"/>
      <c r="M21" s="4"/>
      <c r="N21" s="31"/>
      <c r="O21" s="16"/>
    </row>
    <row r="22" spans="1:17" ht="18.75" customHeight="1">
      <c r="A22" s="24">
        <v>17</v>
      </c>
      <c r="B22" s="14"/>
      <c r="C22" s="51" t="s">
        <v>22</v>
      </c>
      <c r="D22" s="28"/>
      <c r="E22" s="28"/>
      <c r="F22" s="28"/>
      <c r="G22" s="28"/>
      <c r="H22" s="28"/>
      <c r="I22" s="28"/>
      <c r="J22" s="28"/>
      <c r="K22" s="5"/>
      <c r="L22" s="5"/>
      <c r="M22" s="4"/>
      <c r="N22" s="31"/>
      <c r="O22" s="16"/>
    </row>
    <row r="23" spans="1:17" ht="18.75">
      <c r="A23" s="24">
        <v>18</v>
      </c>
      <c r="B23" s="14"/>
      <c r="C23" s="51" t="s">
        <v>23</v>
      </c>
      <c r="D23" s="28"/>
      <c r="E23" s="28"/>
      <c r="F23" s="28"/>
      <c r="G23" s="28"/>
      <c r="H23" s="28"/>
      <c r="I23" s="28"/>
      <c r="J23" s="28"/>
      <c r="K23" s="5"/>
      <c r="L23" s="5"/>
      <c r="M23" s="4"/>
      <c r="N23" s="31"/>
      <c r="O23" s="16"/>
    </row>
    <row r="24" spans="1:17" ht="18.75">
      <c r="A24" s="24">
        <v>19</v>
      </c>
      <c r="B24" s="14" t="s">
        <v>72</v>
      </c>
      <c r="C24" s="30" t="s">
        <v>24</v>
      </c>
      <c r="D24" s="28">
        <v>3</v>
      </c>
      <c r="E24" s="28">
        <v>2</v>
      </c>
      <c r="F24" s="28">
        <v>2</v>
      </c>
      <c r="G24" s="28">
        <v>2.5</v>
      </c>
      <c r="H24" s="28">
        <v>5.5</v>
      </c>
      <c r="I24" s="28">
        <v>2</v>
      </c>
      <c r="J24" s="28">
        <v>3</v>
      </c>
      <c r="K24" s="38">
        <v>3</v>
      </c>
      <c r="L24" s="5"/>
      <c r="M24" s="4">
        <f t="shared" ref="M24:M26" si="2">SUM(D24:K24)</f>
        <v>23</v>
      </c>
      <c r="N24" s="31">
        <f t="shared" si="1"/>
        <v>27.710843373493976</v>
      </c>
      <c r="O24" s="16" t="s">
        <v>96</v>
      </c>
      <c r="Q24" s="23"/>
    </row>
    <row r="25" spans="1:17" ht="18.75">
      <c r="A25" s="24">
        <v>20</v>
      </c>
      <c r="B25" s="14" t="s">
        <v>95</v>
      </c>
      <c r="C25" s="30" t="s">
        <v>25</v>
      </c>
      <c r="D25" s="28">
        <v>2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38">
        <v>0</v>
      </c>
      <c r="L25" s="5"/>
      <c r="M25" s="4">
        <f t="shared" si="2"/>
        <v>2</v>
      </c>
      <c r="N25" s="31">
        <f t="shared" si="1"/>
        <v>2.4096385542168677</v>
      </c>
      <c r="O25" s="16" t="s">
        <v>60</v>
      </c>
    </row>
    <row r="26" spans="1:17" ht="18.75">
      <c r="A26" s="24">
        <v>21</v>
      </c>
      <c r="B26" s="14" t="s">
        <v>76</v>
      </c>
      <c r="C26" s="51" t="s">
        <v>26</v>
      </c>
      <c r="D26" s="28">
        <v>2.5</v>
      </c>
      <c r="E26" s="28">
        <v>4</v>
      </c>
      <c r="F26" s="28">
        <v>3</v>
      </c>
      <c r="G26" s="28">
        <v>3.5</v>
      </c>
      <c r="H26" s="28">
        <v>8</v>
      </c>
      <c r="I26" s="28">
        <v>3</v>
      </c>
      <c r="J26" s="28">
        <v>3</v>
      </c>
      <c r="K26" s="38">
        <v>7</v>
      </c>
      <c r="L26" s="5"/>
      <c r="M26" s="4">
        <f t="shared" si="2"/>
        <v>34</v>
      </c>
      <c r="N26" s="31">
        <f t="shared" si="1"/>
        <v>40.963855421686745</v>
      </c>
      <c r="O26" s="16" t="s">
        <v>54</v>
      </c>
    </row>
    <row r="27" spans="1:17" ht="18.75">
      <c r="A27" s="24">
        <v>22</v>
      </c>
      <c r="B27" s="14" t="s">
        <v>79</v>
      </c>
      <c r="C27" s="30" t="s">
        <v>27</v>
      </c>
      <c r="D27" s="28"/>
      <c r="E27" s="28"/>
      <c r="F27" s="28"/>
      <c r="G27" s="28"/>
      <c r="H27" s="28"/>
      <c r="I27" s="28"/>
      <c r="J27" s="28"/>
      <c r="K27" s="5"/>
      <c r="L27" s="5"/>
      <c r="M27" s="4"/>
      <c r="N27" s="31"/>
      <c r="O27" s="16"/>
    </row>
    <row r="28" spans="1:17" ht="18.75">
      <c r="A28" s="24">
        <v>23</v>
      </c>
      <c r="B28" s="14"/>
      <c r="C28" s="30" t="s">
        <v>59</v>
      </c>
      <c r="D28" s="28"/>
      <c r="E28" s="28"/>
      <c r="F28" s="28"/>
      <c r="G28" s="28"/>
      <c r="H28" s="28"/>
      <c r="I28" s="28"/>
      <c r="J28" s="28"/>
      <c r="K28" s="5"/>
      <c r="L28" s="5"/>
      <c r="M28" s="4"/>
      <c r="N28" s="31"/>
      <c r="O28" s="16"/>
    </row>
    <row r="29" spans="1:17" ht="18.75">
      <c r="A29" s="24">
        <v>24</v>
      </c>
      <c r="B29" s="14" t="s">
        <v>69</v>
      </c>
      <c r="C29" s="30" t="s">
        <v>28</v>
      </c>
      <c r="D29" s="28">
        <v>2.5</v>
      </c>
      <c r="E29" s="28">
        <v>0</v>
      </c>
      <c r="F29" s="28">
        <v>2</v>
      </c>
      <c r="G29" s="28">
        <v>0</v>
      </c>
      <c r="H29" s="28">
        <v>1</v>
      </c>
      <c r="I29" s="28">
        <v>0</v>
      </c>
      <c r="J29" s="28">
        <v>0</v>
      </c>
      <c r="K29" s="40">
        <v>1</v>
      </c>
      <c r="L29" s="5"/>
      <c r="M29" s="4">
        <f>SUM(D29:K29)</f>
        <v>6.5</v>
      </c>
      <c r="N29" s="31">
        <f>M29/83*100</f>
        <v>7.8313253012048198</v>
      </c>
      <c r="O29" s="16" t="s">
        <v>46</v>
      </c>
    </row>
    <row r="30" spans="1:17" ht="18.75">
      <c r="A30" s="24">
        <v>25</v>
      </c>
      <c r="B30" s="14" t="s">
        <v>74</v>
      </c>
      <c r="C30" s="30" t="s">
        <v>29</v>
      </c>
      <c r="D30" s="28">
        <v>4</v>
      </c>
      <c r="E30" s="28">
        <v>1</v>
      </c>
      <c r="F30" s="28">
        <v>0</v>
      </c>
      <c r="G30" s="28">
        <v>2</v>
      </c>
      <c r="H30" s="28">
        <v>1</v>
      </c>
      <c r="I30" s="28">
        <v>0</v>
      </c>
      <c r="J30" s="28">
        <v>1</v>
      </c>
      <c r="K30" s="5">
        <v>2</v>
      </c>
      <c r="L30" s="5"/>
      <c r="M30" s="4">
        <f>SUM(D30:K30)</f>
        <v>11</v>
      </c>
      <c r="N30" s="31">
        <f>M30/83*100</f>
        <v>13.253012048192772</v>
      </c>
      <c r="O30" s="16" t="s">
        <v>65</v>
      </c>
    </row>
    <row r="31" spans="1:17" ht="18.75">
      <c r="A31" s="24">
        <v>26</v>
      </c>
      <c r="B31" s="14"/>
      <c r="C31" s="51" t="s">
        <v>30</v>
      </c>
      <c r="D31" s="28"/>
      <c r="E31" s="28"/>
      <c r="F31" s="28"/>
      <c r="G31" s="28"/>
      <c r="H31" s="28"/>
      <c r="I31" s="28"/>
      <c r="J31" s="28"/>
      <c r="K31" s="5"/>
      <c r="L31" s="5"/>
      <c r="M31" s="4"/>
      <c r="N31" s="33">
        <f t="shared" ref="N31:N32" si="3">M31/78*100</f>
        <v>0</v>
      </c>
      <c r="O31" s="16"/>
    </row>
    <row r="32" spans="1:17" ht="18.75">
      <c r="A32" s="24">
        <v>27</v>
      </c>
      <c r="B32" s="14"/>
      <c r="C32" s="51" t="s">
        <v>31</v>
      </c>
      <c r="D32" s="28"/>
      <c r="E32" s="28"/>
      <c r="F32" s="28"/>
      <c r="G32" s="28"/>
      <c r="H32" s="28"/>
      <c r="I32" s="28"/>
      <c r="J32" s="28"/>
      <c r="K32" s="5"/>
      <c r="L32" s="5"/>
      <c r="M32" s="4"/>
      <c r="N32" s="33">
        <f t="shared" si="3"/>
        <v>0</v>
      </c>
      <c r="O32" s="16"/>
    </row>
    <row r="33" spans="1:15" ht="18.75">
      <c r="A33" s="24">
        <v>28</v>
      </c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4"/>
      <c r="N33" s="25"/>
      <c r="O33" s="16"/>
    </row>
    <row r="34" spans="1:15" ht="20.25" customHeight="1">
      <c r="A34" s="40" t="s">
        <v>122</v>
      </c>
      <c r="B34" s="5"/>
      <c r="C34" s="6"/>
      <c r="D34" s="15">
        <f>AVERAGE(D29:D30,D24:D26,D13:D20,D6:D11)</f>
        <v>3.5789473684210527</v>
      </c>
      <c r="E34" s="15">
        <f t="shared" ref="E34:K34" si="4">AVERAGE(E6:E11,E13:E20,E24:E26,E29:E30)</f>
        <v>2.1578947368421053</v>
      </c>
      <c r="F34" s="15">
        <f t="shared" si="4"/>
        <v>1.7894736842105263</v>
      </c>
      <c r="G34" s="15">
        <f t="shared" si="4"/>
        <v>2.9473684210526314</v>
      </c>
      <c r="H34" s="15">
        <f t="shared" si="4"/>
        <v>4.9736842105263159</v>
      </c>
      <c r="I34" s="15">
        <f t="shared" si="4"/>
        <v>1.0526315789473684</v>
      </c>
      <c r="J34" s="15">
        <f t="shared" si="4"/>
        <v>2.5263157894736841</v>
      </c>
      <c r="K34" s="15">
        <f t="shared" si="4"/>
        <v>3.1052631578947367</v>
      </c>
      <c r="L34" s="15"/>
      <c r="M34" s="15">
        <f>SUM(D34:K34)</f>
        <v>22.131578947368421</v>
      </c>
      <c r="N34" s="25"/>
      <c r="O34" s="15"/>
    </row>
    <row r="35" spans="1:15" ht="18.75" customHeight="1">
      <c r="A35" s="40" t="s">
        <v>11</v>
      </c>
      <c r="B35" s="17"/>
      <c r="C35" s="17"/>
      <c r="D35" s="19">
        <f t="shared" ref="D35:K35" si="5">D34/D5*100</f>
        <v>71.578947368421055</v>
      </c>
      <c r="E35" s="19">
        <f t="shared" si="5"/>
        <v>26.973684210526315</v>
      </c>
      <c r="F35" s="19">
        <f t="shared" si="5"/>
        <v>25.563909774436087</v>
      </c>
      <c r="G35" s="19">
        <f t="shared" si="5"/>
        <v>24.561403508771928</v>
      </c>
      <c r="H35" s="19">
        <f t="shared" si="5"/>
        <v>35.526315789473685</v>
      </c>
      <c r="I35" s="19">
        <f t="shared" si="5"/>
        <v>8.7719298245614024</v>
      </c>
      <c r="J35" s="19">
        <f t="shared" si="5"/>
        <v>25.263157894736842</v>
      </c>
      <c r="K35" s="19">
        <f t="shared" si="5"/>
        <v>20.701754385964914</v>
      </c>
      <c r="L35" s="19"/>
      <c r="M35" s="19"/>
      <c r="N35" s="21">
        <f>M34/M5*100</f>
        <v>26.664552948636651</v>
      </c>
      <c r="O35" s="19"/>
    </row>
    <row r="36" spans="1:15" ht="21" customHeight="1">
      <c r="A36" s="53"/>
    </row>
  </sheetData>
  <mergeCells count="5">
    <mergeCell ref="D3:L3"/>
    <mergeCell ref="O3:O5"/>
    <mergeCell ref="A5:C5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36"/>
  <sheetViews>
    <sheetView tabSelected="1" topLeftCell="A14" zoomScale="90" zoomScaleNormal="90" workbookViewId="0">
      <selection activeCell="Q20" sqref="Q20"/>
    </sheetView>
  </sheetViews>
  <sheetFormatPr defaultRowHeight="15"/>
  <cols>
    <col min="1" max="1" width="8.7109375" customWidth="1"/>
    <col min="2" max="2" width="25.85546875" customWidth="1"/>
    <col min="3" max="3" width="15.7109375" customWidth="1"/>
    <col min="4" max="4" width="10.140625" customWidth="1"/>
    <col min="12" max="12" width="10.7109375" bestFit="1" customWidth="1"/>
    <col min="13" max="13" width="11.5703125" bestFit="1" customWidth="1"/>
    <col min="14" max="14" width="9.5703125" bestFit="1" customWidth="1"/>
  </cols>
  <sheetData>
    <row r="2" spans="1:16" ht="18.75">
      <c r="E2" s="36" t="s">
        <v>101</v>
      </c>
    </row>
    <row r="3" spans="1:16" ht="17.25" customHeight="1">
      <c r="A3" s="59" t="s">
        <v>41</v>
      </c>
      <c r="B3" s="59" t="s">
        <v>32</v>
      </c>
      <c r="C3" s="59" t="s">
        <v>124</v>
      </c>
      <c r="D3" s="59" t="s">
        <v>33</v>
      </c>
      <c r="E3" s="68"/>
      <c r="F3" s="68"/>
      <c r="G3" s="68"/>
      <c r="H3" s="68"/>
      <c r="I3" s="68"/>
      <c r="J3" s="68"/>
      <c r="K3" s="68"/>
      <c r="L3" s="66" t="s">
        <v>123</v>
      </c>
      <c r="M3" s="17"/>
      <c r="N3" s="3"/>
    </row>
    <row r="4" spans="1:16" ht="18.75">
      <c r="A4" s="59"/>
      <c r="B4" s="59"/>
      <c r="C4" s="59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  <c r="L4" s="67"/>
      <c r="M4" s="5" t="s">
        <v>11</v>
      </c>
      <c r="N4" s="5" t="s">
        <v>35</v>
      </c>
    </row>
    <row r="5" spans="1:16" ht="18.75">
      <c r="A5" s="59" t="s">
        <v>36</v>
      </c>
      <c r="B5" s="59"/>
      <c r="C5" s="59"/>
      <c r="D5" s="4">
        <v>5</v>
      </c>
      <c r="E5" s="4">
        <v>5</v>
      </c>
      <c r="F5" s="4">
        <v>9</v>
      </c>
      <c r="G5" s="4">
        <v>9</v>
      </c>
      <c r="H5" s="4">
        <v>10</v>
      </c>
      <c r="I5" s="4">
        <v>11</v>
      </c>
      <c r="J5" s="4">
        <v>12</v>
      </c>
      <c r="K5" s="4">
        <v>15</v>
      </c>
      <c r="L5" s="11">
        <f>SUM(D5:K5)</f>
        <v>76</v>
      </c>
      <c r="M5" s="39"/>
      <c r="N5" s="39"/>
    </row>
    <row r="6" spans="1:16" ht="19.5">
      <c r="A6" s="5">
        <v>1</v>
      </c>
      <c r="B6" s="14" t="s">
        <v>121</v>
      </c>
      <c r="C6" s="6" t="s">
        <v>0</v>
      </c>
      <c r="D6" s="4">
        <v>2</v>
      </c>
      <c r="E6" s="4">
        <v>5</v>
      </c>
      <c r="F6" s="4">
        <v>2</v>
      </c>
      <c r="G6" s="4">
        <v>3</v>
      </c>
      <c r="H6" s="4">
        <v>5</v>
      </c>
      <c r="I6" s="4">
        <v>5</v>
      </c>
      <c r="J6" s="4">
        <v>4</v>
      </c>
      <c r="K6" s="4">
        <v>1</v>
      </c>
      <c r="L6" s="38">
        <f t="shared" ref="L6:L25" si="0">SUM(D6:K6)</f>
        <v>27</v>
      </c>
      <c r="M6" s="29">
        <f>L6/76*100</f>
        <v>35.526315789473685</v>
      </c>
      <c r="N6" s="16" t="s">
        <v>93</v>
      </c>
    </row>
    <row r="7" spans="1:16" ht="19.5">
      <c r="A7" s="5">
        <v>2</v>
      </c>
      <c r="B7" s="14" t="s">
        <v>103</v>
      </c>
      <c r="C7" s="6" t="s">
        <v>10</v>
      </c>
      <c r="D7" s="4">
        <v>0.5</v>
      </c>
      <c r="E7" s="4">
        <v>1</v>
      </c>
      <c r="F7" s="4">
        <v>2</v>
      </c>
      <c r="G7" s="4">
        <v>3.5</v>
      </c>
      <c r="H7" s="4">
        <v>3.5</v>
      </c>
      <c r="I7" s="4">
        <v>5</v>
      </c>
      <c r="J7" s="4">
        <v>3</v>
      </c>
      <c r="K7" s="4">
        <v>3</v>
      </c>
      <c r="L7" s="38">
        <f t="shared" si="0"/>
        <v>21.5</v>
      </c>
      <c r="M7" s="29">
        <f t="shared" ref="M7:M30" si="1">L7/76*100</f>
        <v>28.289473684210524</v>
      </c>
      <c r="N7" s="16" t="s">
        <v>64</v>
      </c>
    </row>
    <row r="8" spans="1:16" ht="21" customHeight="1">
      <c r="A8" s="5">
        <v>3</v>
      </c>
      <c r="B8" s="14" t="s">
        <v>106</v>
      </c>
      <c r="C8" s="6" t="s">
        <v>1</v>
      </c>
      <c r="D8" s="4">
        <v>2</v>
      </c>
      <c r="E8" s="4">
        <v>5</v>
      </c>
      <c r="F8" s="4">
        <v>2.5</v>
      </c>
      <c r="G8" s="4">
        <v>3.5</v>
      </c>
      <c r="H8" s="4">
        <v>3</v>
      </c>
      <c r="I8" s="4">
        <v>5</v>
      </c>
      <c r="J8" s="4">
        <v>4</v>
      </c>
      <c r="K8" s="4">
        <v>3</v>
      </c>
      <c r="L8" s="38">
        <f t="shared" si="0"/>
        <v>28</v>
      </c>
      <c r="M8" s="29">
        <f t="shared" si="1"/>
        <v>36.84210526315789</v>
      </c>
      <c r="N8" s="34">
        <v>5</v>
      </c>
      <c r="P8" s="35"/>
    </row>
    <row r="9" spans="1:16" ht="19.5">
      <c r="A9" s="5">
        <v>4</v>
      </c>
      <c r="B9" s="14" t="s">
        <v>114</v>
      </c>
      <c r="C9" s="6" t="s">
        <v>2</v>
      </c>
      <c r="D9" s="4">
        <v>1</v>
      </c>
      <c r="E9" s="4">
        <v>2</v>
      </c>
      <c r="F9" s="4">
        <v>3</v>
      </c>
      <c r="G9" s="4">
        <v>3.5</v>
      </c>
      <c r="H9" s="4">
        <v>2</v>
      </c>
      <c r="I9" s="4">
        <v>5</v>
      </c>
      <c r="J9" s="4">
        <v>4</v>
      </c>
      <c r="K9" s="4">
        <v>4</v>
      </c>
      <c r="L9" s="38">
        <f t="shared" si="0"/>
        <v>24.5</v>
      </c>
      <c r="M9" s="29">
        <f t="shared" si="1"/>
        <v>32.236842105263158</v>
      </c>
      <c r="N9" s="34">
        <v>10</v>
      </c>
      <c r="P9" s="35"/>
    </row>
    <row r="10" spans="1:16" ht="20.25" customHeight="1">
      <c r="A10" s="5">
        <v>5</v>
      </c>
      <c r="B10" s="14" t="s">
        <v>112</v>
      </c>
      <c r="C10" s="6" t="s">
        <v>3</v>
      </c>
      <c r="D10" s="4">
        <v>3</v>
      </c>
      <c r="E10" s="4">
        <v>0</v>
      </c>
      <c r="F10" s="4">
        <v>1</v>
      </c>
      <c r="G10" s="4">
        <v>6</v>
      </c>
      <c r="H10" s="4">
        <v>5</v>
      </c>
      <c r="I10" s="4">
        <v>4</v>
      </c>
      <c r="J10" s="4">
        <v>5</v>
      </c>
      <c r="K10" s="4">
        <v>3</v>
      </c>
      <c r="L10" s="38">
        <f t="shared" si="0"/>
        <v>27</v>
      </c>
      <c r="M10" s="29">
        <f t="shared" si="1"/>
        <v>35.526315789473685</v>
      </c>
      <c r="N10" s="16" t="s">
        <v>93</v>
      </c>
      <c r="P10" s="9"/>
    </row>
    <row r="11" spans="1:16" ht="19.5">
      <c r="A11" s="5">
        <v>6</v>
      </c>
      <c r="B11" s="14" t="s">
        <v>115</v>
      </c>
      <c r="C11" s="6" t="s">
        <v>4</v>
      </c>
      <c r="D11" s="4">
        <v>2</v>
      </c>
      <c r="E11" s="4">
        <v>0</v>
      </c>
      <c r="F11" s="4">
        <v>2.5</v>
      </c>
      <c r="G11" s="4">
        <v>5.5</v>
      </c>
      <c r="H11" s="4">
        <v>4</v>
      </c>
      <c r="I11" s="4">
        <v>6</v>
      </c>
      <c r="J11" s="4">
        <v>4</v>
      </c>
      <c r="K11" s="4">
        <v>9</v>
      </c>
      <c r="L11" s="38">
        <f t="shared" si="0"/>
        <v>33</v>
      </c>
      <c r="M11" s="29">
        <f t="shared" si="1"/>
        <v>43.421052631578952</v>
      </c>
      <c r="N11" s="34" t="s">
        <v>37</v>
      </c>
      <c r="P11" s="35"/>
    </row>
    <row r="12" spans="1:16" ht="19.5">
      <c r="A12" s="5">
        <v>7</v>
      </c>
      <c r="B12" s="14"/>
      <c r="C12" s="6" t="s">
        <v>5</v>
      </c>
      <c r="D12" s="4"/>
      <c r="E12" s="4"/>
      <c r="F12" s="4"/>
      <c r="G12" s="4"/>
      <c r="H12" s="4"/>
      <c r="I12" s="4"/>
      <c r="J12" s="4"/>
      <c r="K12" s="4"/>
      <c r="L12" s="38"/>
      <c r="M12" s="29"/>
      <c r="N12" s="34"/>
      <c r="P12" s="35"/>
    </row>
    <row r="13" spans="1:16" ht="19.5">
      <c r="A13" s="5">
        <v>8</v>
      </c>
      <c r="B13" s="14" t="s">
        <v>116</v>
      </c>
      <c r="C13" s="6" t="s">
        <v>6</v>
      </c>
      <c r="D13" s="4">
        <v>1</v>
      </c>
      <c r="E13" s="4">
        <v>1</v>
      </c>
      <c r="F13" s="4">
        <v>1.5</v>
      </c>
      <c r="G13" s="4">
        <v>3</v>
      </c>
      <c r="H13" s="4">
        <v>3</v>
      </c>
      <c r="I13" s="4">
        <v>7</v>
      </c>
      <c r="J13" s="4">
        <v>5</v>
      </c>
      <c r="K13" s="4">
        <v>5</v>
      </c>
      <c r="L13" s="38">
        <f t="shared" si="0"/>
        <v>26.5</v>
      </c>
      <c r="M13" s="29">
        <f t="shared" si="1"/>
        <v>34.868421052631575</v>
      </c>
      <c r="N13" s="22" t="s">
        <v>47</v>
      </c>
      <c r="P13" s="35"/>
    </row>
    <row r="14" spans="1:16" ht="19.5">
      <c r="A14" s="5">
        <v>9</v>
      </c>
      <c r="B14" s="14" t="s">
        <v>111</v>
      </c>
      <c r="C14" s="6" t="s">
        <v>7</v>
      </c>
      <c r="D14" s="4">
        <v>2</v>
      </c>
      <c r="E14" s="4">
        <v>5</v>
      </c>
      <c r="F14" s="4">
        <v>0.5</v>
      </c>
      <c r="G14" s="4">
        <v>3</v>
      </c>
      <c r="H14" s="4">
        <v>6</v>
      </c>
      <c r="I14" s="4">
        <v>4</v>
      </c>
      <c r="J14" s="4">
        <v>3</v>
      </c>
      <c r="K14" s="4">
        <v>3</v>
      </c>
      <c r="L14" s="38">
        <f t="shared" si="0"/>
        <v>26.5</v>
      </c>
      <c r="M14" s="29">
        <f t="shared" si="1"/>
        <v>34.868421052631575</v>
      </c>
      <c r="N14" s="22" t="s">
        <v>47</v>
      </c>
      <c r="P14" s="35"/>
    </row>
    <row r="15" spans="1:16" ht="18.75" customHeight="1">
      <c r="A15" s="5">
        <v>10</v>
      </c>
      <c r="B15" s="14" t="s">
        <v>104</v>
      </c>
      <c r="C15" s="6" t="s">
        <v>16</v>
      </c>
      <c r="D15" s="4">
        <v>1</v>
      </c>
      <c r="E15" s="4">
        <v>5</v>
      </c>
      <c r="F15" s="4">
        <v>0</v>
      </c>
      <c r="G15" s="4">
        <v>1</v>
      </c>
      <c r="H15" s="4">
        <v>5</v>
      </c>
      <c r="I15" s="4">
        <v>5</v>
      </c>
      <c r="J15" s="4">
        <v>3</v>
      </c>
      <c r="K15" s="4">
        <v>2</v>
      </c>
      <c r="L15" s="38">
        <f t="shared" si="0"/>
        <v>22</v>
      </c>
      <c r="M15" s="29">
        <f t="shared" si="1"/>
        <v>28.947368421052634</v>
      </c>
      <c r="N15" s="34">
        <v>12</v>
      </c>
      <c r="P15" s="35"/>
    </row>
    <row r="16" spans="1:16" ht="20.25" customHeight="1">
      <c r="A16" s="5">
        <v>11</v>
      </c>
      <c r="B16" s="14" t="s">
        <v>109</v>
      </c>
      <c r="C16" s="6" t="s">
        <v>9</v>
      </c>
      <c r="D16" s="4">
        <v>4</v>
      </c>
      <c r="E16" s="4">
        <v>3</v>
      </c>
      <c r="F16" s="4">
        <v>5</v>
      </c>
      <c r="G16" s="4">
        <v>5.5</v>
      </c>
      <c r="H16" s="4">
        <v>5</v>
      </c>
      <c r="I16" s="4">
        <v>8</v>
      </c>
      <c r="J16" s="4">
        <v>7</v>
      </c>
      <c r="K16" s="4">
        <v>4</v>
      </c>
      <c r="L16" s="38">
        <f t="shared" si="0"/>
        <v>41.5</v>
      </c>
      <c r="M16" s="29">
        <f t="shared" si="1"/>
        <v>54.605263157894733</v>
      </c>
      <c r="N16" s="34" t="s">
        <v>39</v>
      </c>
      <c r="P16" s="35"/>
    </row>
    <row r="17" spans="1:16" ht="21" customHeight="1">
      <c r="A17" s="5">
        <v>12</v>
      </c>
      <c r="B17" s="14" t="s">
        <v>102</v>
      </c>
      <c r="C17" s="6" t="s">
        <v>17</v>
      </c>
      <c r="D17" s="4">
        <v>1</v>
      </c>
      <c r="E17" s="4">
        <v>2</v>
      </c>
      <c r="F17" s="4">
        <v>2</v>
      </c>
      <c r="G17" s="4">
        <v>1.5</v>
      </c>
      <c r="H17" s="4">
        <v>4</v>
      </c>
      <c r="I17" s="4">
        <v>4</v>
      </c>
      <c r="J17" s="4">
        <v>5</v>
      </c>
      <c r="K17" s="4">
        <v>1</v>
      </c>
      <c r="L17" s="38">
        <f t="shared" si="0"/>
        <v>20.5</v>
      </c>
      <c r="M17" s="29">
        <f t="shared" si="1"/>
        <v>26.973684210526315</v>
      </c>
      <c r="N17" s="34">
        <v>14</v>
      </c>
      <c r="P17" s="35"/>
    </row>
    <row r="18" spans="1:16" ht="18.75" customHeight="1">
      <c r="A18" s="5">
        <v>13</v>
      </c>
      <c r="B18" s="14" t="s">
        <v>118</v>
      </c>
      <c r="C18" s="6" t="s">
        <v>18</v>
      </c>
      <c r="D18" s="4">
        <v>0.5</v>
      </c>
      <c r="E18" s="4">
        <v>0</v>
      </c>
      <c r="F18" s="4">
        <v>0</v>
      </c>
      <c r="G18" s="4">
        <v>1</v>
      </c>
      <c r="H18" s="4">
        <v>0.5</v>
      </c>
      <c r="I18" s="4">
        <v>2</v>
      </c>
      <c r="J18" s="4">
        <v>2</v>
      </c>
      <c r="K18" s="4">
        <v>2</v>
      </c>
      <c r="L18" s="38">
        <f t="shared" si="0"/>
        <v>8</v>
      </c>
      <c r="M18" s="29">
        <f t="shared" si="1"/>
        <v>10.526315789473683</v>
      </c>
      <c r="N18" s="34">
        <v>19</v>
      </c>
      <c r="P18" s="35"/>
    </row>
    <row r="19" spans="1:16" ht="19.5">
      <c r="A19" s="5">
        <v>14</v>
      </c>
      <c r="B19" s="14" t="s">
        <v>105</v>
      </c>
      <c r="C19" s="6" t="s">
        <v>19</v>
      </c>
      <c r="D19" s="4">
        <v>3</v>
      </c>
      <c r="E19" s="4">
        <v>5</v>
      </c>
      <c r="F19" s="4">
        <v>2.5</v>
      </c>
      <c r="G19" s="4">
        <v>2</v>
      </c>
      <c r="H19" s="4">
        <v>0.5</v>
      </c>
      <c r="I19" s="4">
        <v>4</v>
      </c>
      <c r="J19" s="4">
        <v>5</v>
      </c>
      <c r="K19" s="4">
        <v>1</v>
      </c>
      <c r="L19" s="38">
        <f t="shared" si="0"/>
        <v>23</v>
      </c>
      <c r="M19" s="29">
        <f t="shared" si="1"/>
        <v>30.263157894736842</v>
      </c>
      <c r="N19" s="34">
        <v>11</v>
      </c>
      <c r="P19" s="35"/>
    </row>
    <row r="20" spans="1:16" ht="19.5">
      <c r="A20" s="5">
        <v>15</v>
      </c>
      <c r="B20" s="14" t="s">
        <v>113</v>
      </c>
      <c r="C20" s="6" t="s">
        <v>20</v>
      </c>
      <c r="D20" s="4">
        <v>3</v>
      </c>
      <c r="E20" s="4">
        <v>5</v>
      </c>
      <c r="F20" s="4">
        <v>3</v>
      </c>
      <c r="G20" s="4">
        <v>3.5</v>
      </c>
      <c r="H20" s="4">
        <v>4</v>
      </c>
      <c r="I20" s="4">
        <v>6</v>
      </c>
      <c r="J20" s="4">
        <v>5</v>
      </c>
      <c r="K20" s="4">
        <v>1</v>
      </c>
      <c r="L20" s="38">
        <f t="shared" si="0"/>
        <v>30.5</v>
      </c>
      <c r="M20" s="29">
        <f t="shared" si="1"/>
        <v>40.131578947368425</v>
      </c>
      <c r="N20" s="16" t="s">
        <v>54</v>
      </c>
      <c r="P20" s="9"/>
    </row>
    <row r="21" spans="1:16" ht="19.5">
      <c r="A21" s="5">
        <v>16</v>
      </c>
      <c r="B21" s="14"/>
      <c r="C21" s="6" t="s">
        <v>21</v>
      </c>
      <c r="D21" s="4"/>
      <c r="E21" s="4"/>
      <c r="F21" s="4"/>
      <c r="G21" s="4"/>
      <c r="H21" s="4"/>
      <c r="I21" s="4"/>
      <c r="J21" s="4"/>
      <c r="K21" s="4"/>
      <c r="L21" s="38"/>
      <c r="M21" s="29"/>
      <c r="N21" s="34"/>
      <c r="P21" s="35"/>
    </row>
    <row r="22" spans="1:16" ht="19.5">
      <c r="A22" s="5">
        <v>17</v>
      </c>
      <c r="B22" s="14"/>
      <c r="C22" s="6" t="s">
        <v>22</v>
      </c>
      <c r="D22" s="4"/>
      <c r="E22" s="4"/>
      <c r="F22" s="4"/>
      <c r="G22" s="4"/>
      <c r="H22" s="4"/>
      <c r="I22" s="4"/>
      <c r="J22" s="4"/>
      <c r="K22" s="4"/>
      <c r="L22" s="38"/>
      <c r="M22" s="29"/>
      <c r="N22" s="34"/>
      <c r="P22" s="35"/>
    </row>
    <row r="23" spans="1:16" ht="19.5">
      <c r="A23" s="5">
        <v>18</v>
      </c>
      <c r="B23" s="14"/>
      <c r="C23" s="6" t="s">
        <v>23</v>
      </c>
      <c r="D23" s="4"/>
      <c r="E23" s="4"/>
      <c r="F23" s="4"/>
      <c r="G23" s="4"/>
      <c r="H23" s="4"/>
      <c r="I23" s="4"/>
      <c r="J23" s="4"/>
      <c r="K23" s="4"/>
      <c r="L23" s="38"/>
      <c r="M23" s="29"/>
      <c r="N23" s="34"/>
      <c r="P23" s="35"/>
    </row>
    <row r="24" spans="1:16" ht="19.5">
      <c r="A24" s="5">
        <v>19</v>
      </c>
      <c r="B24" s="14" t="s">
        <v>110</v>
      </c>
      <c r="C24" s="6" t="s">
        <v>24</v>
      </c>
      <c r="D24" s="4">
        <v>2</v>
      </c>
      <c r="E24" s="4">
        <v>3</v>
      </c>
      <c r="F24" s="4">
        <v>0</v>
      </c>
      <c r="G24" s="4">
        <v>2.5</v>
      </c>
      <c r="H24" s="4">
        <v>5</v>
      </c>
      <c r="I24" s="4">
        <v>4</v>
      </c>
      <c r="J24" s="4">
        <v>2</v>
      </c>
      <c r="K24" s="4">
        <v>1</v>
      </c>
      <c r="L24" s="38">
        <f t="shared" si="0"/>
        <v>19.5</v>
      </c>
      <c r="M24" s="29">
        <f t="shared" si="1"/>
        <v>25.657894736842106</v>
      </c>
      <c r="N24" s="16" t="s">
        <v>66</v>
      </c>
      <c r="P24" s="9"/>
    </row>
    <row r="25" spans="1:16" ht="19.5">
      <c r="A25" s="5">
        <v>20</v>
      </c>
      <c r="B25" s="14" t="s">
        <v>120</v>
      </c>
      <c r="C25" s="6" t="s">
        <v>25</v>
      </c>
      <c r="D25" s="4">
        <v>1</v>
      </c>
      <c r="E25" s="4">
        <v>1</v>
      </c>
      <c r="F25" s="4">
        <v>2</v>
      </c>
      <c r="G25" s="4">
        <v>1.5</v>
      </c>
      <c r="H25" s="4">
        <v>2</v>
      </c>
      <c r="I25" s="4">
        <v>4</v>
      </c>
      <c r="J25" s="4">
        <v>5</v>
      </c>
      <c r="K25" s="4">
        <v>1</v>
      </c>
      <c r="L25" s="38">
        <f t="shared" si="0"/>
        <v>17.5</v>
      </c>
      <c r="M25" s="29">
        <f t="shared" si="1"/>
        <v>23.026315789473685</v>
      </c>
      <c r="N25" s="34">
        <v>17</v>
      </c>
      <c r="P25" s="35"/>
    </row>
    <row r="26" spans="1:16" ht="19.5">
      <c r="A26" s="5">
        <v>21</v>
      </c>
      <c r="B26" s="14"/>
      <c r="C26" s="6" t="s">
        <v>26</v>
      </c>
      <c r="D26" s="4"/>
      <c r="E26" s="4"/>
      <c r="F26" s="4"/>
      <c r="G26" s="4"/>
      <c r="H26" s="4"/>
      <c r="I26" s="4"/>
      <c r="J26" s="4"/>
      <c r="K26" s="4"/>
      <c r="L26" s="38"/>
      <c r="M26" s="29"/>
      <c r="N26" s="34"/>
      <c r="P26" s="35"/>
    </row>
    <row r="27" spans="1:16" ht="19.5">
      <c r="A27" s="5">
        <v>22</v>
      </c>
      <c r="B27" s="14"/>
      <c r="C27" s="6" t="s">
        <v>27</v>
      </c>
      <c r="D27" s="4"/>
      <c r="E27" s="4"/>
      <c r="F27" s="4"/>
      <c r="G27" s="4"/>
      <c r="H27" s="4"/>
      <c r="I27" s="4"/>
      <c r="J27" s="4"/>
      <c r="K27" s="4"/>
      <c r="L27" s="38"/>
      <c r="M27" s="29"/>
      <c r="N27" s="16"/>
      <c r="P27" s="9"/>
    </row>
    <row r="28" spans="1:16" ht="19.5">
      <c r="A28" s="5">
        <v>23</v>
      </c>
      <c r="B28" s="14" t="s">
        <v>108</v>
      </c>
      <c r="C28" s="6" t="s">
        <v>119</v>
      </c>
      <c r="D28" s="4">
        <v>2.5</v>
      </c>
      <c r="E28" s="4">
        <v>0</v>
      </c>
      <c r="F28" s="4">
        <v>2</v>
      </c>
      <c r="G28" s="4">
        <v>2.5</v>
      </c>
      <c r="H28" s="4">
        <v>1.5</v>
      </c>
      <c r="I28" s="4">
        <v>5</v>
      </c>
      <c r="J28" s="4">
        <v>2</v>
      </c>
      <c r="K28" s="4">
        <v>0</v>
      </c>
      <c r="L28" s="38">
        <f>SUM(D28:K28)</f>
        <v>15.5</v>
      </c>
      <c r="M28" s="29">
        <f t="shared" si="1"/>
        <v>20.394736842105264</v>
      </c>
      <c r="N28" s="34">
        <v>18</v>
      </c>
      <c r="P28" s="35"/>
    </row>
    <row r="29" spans="1:16" ht="19.5">
      <c r="A29" s="5">
        <v>24</v>
      </c>
      <c r="B29" s="14" t="s">
        <v>107</v>
      </c>
      <c r="C29" s="6" t="s">
        <v>28</v>
      </c>
      <c r="D29" s="4">
        <v>3</v>
      </c>
      <c r="E29" s="4">
        <v>5</v>
      </c>
      <c r="F29" s="4">
        <v>3.5</v>
      </c>
      <c r="G29" s="4">
        <v>5</v>
      </c>
      <c r="H29" s="4">
        <v>5</v>
      </c>
      <c r="I29" s="4">
        <v>6</v>
      </c>
      <c r="J29" s="4">
        <v>2</v>
      </c>
      <c r="K29" s="4">
        <v>3</v>
      </c>
      <c r="L29" s="38">
        <f>SUM(D29:K29)</f>
        <v>32.5</v>
      </c>
      <c r="M29" s="29">
        <f t="shared" si="1"/>
        <v>42.763157894736842</v>
      </c>
      <c r="N29" s="34" t="s">
        <v>38</v>
      </c>
      <c r="P29" s="35"/>
    </row>
    <row r="30" spans="1:16" ht="19.5">
      <c r="A30" s="5">
        <v>25</v>
      </c>
      <c r="B30" s="14" t="s">
        <v>117</v>
      </c>
      <c r="C30" s="6" t="s">
        <v>29</v>
      </c>
      <c r="D30" s="4">
        <v>1</v>
      </c>
      <c r="E30" s="4">
        <v>0</v>
      </c>
      <c r="F30" s="4">
        <v>1</v>
      </c>
      <c r="G30" s="4">
        <v>3.5</v>
      </c>
      <c r="H30" s="4">
        <v>2.5</v>
      </c>
      <c r="I30" s="4">
        <v>3</v>
      </c>
      <c r="J30" s="4">
        <v>4</v>
      </c>
      <c r="K30" s="4">
        <v>3</v>
      </c>
      <c r="L30" s="38">
        <f>SUM(D30:K30)</f>
        <v>18</v>
      </c>
      <c r="M30" s="29">
        <f t="shared" si="1"/>
        <v>23.684210526315788</v>
      </c>
      <c r="N30" s="34">
        <v>16</v>
      </c>
      <c r="P30" s="35"/>
    </row>
    <row r="31" spans="1:16" ht="19.5">
      <c r="A31" s="5">
        <v>26</v>
      </c>
      <c r="B31" s="14"/>
      <c r="C31" s="6" t="s">
        <v>30</v>
      </c>
      <c r="D31" s="4"/>
      <c r="E31" s="4"/>
      <c r="F31" s="4"/>
      <c r="G31" s="4"/>
      <c r="H31" s="4"/>
      <c r="I31" s="4"/>
      <c r="J31" s="4"/>
      <c r="K31" s="7"/>
      <c r="L31" s="38"/>
      <c r="M31" s="29"/>
      <c r="N31" s="34"/>
      <c r="P31" s="35"/>
    </row>
    <row r="32" spans="1:16" ht="19.5">
      <c r="A32" s="5">
        <v>27</v>
      </c>
      <c r="B32" s="14"/>
      <c r="C32" s="6" t="s">
        <v>31</v>
      </c>
      <c r="D32" s="4"/>
      <c r="E32" s="4"/>
      <c r="F32" s="4"/>
      <c r="G32" s="4"/>
      <c r="H32" s="4"/>
      <c r="I32" s="4"/>
      <c r="J32" s="4"/>
      <c r="K32" s="7"/>
      <c r="L32" s="38"/>
      <c r="M32" s="29"/>
      <c r="N32" s="16"/>
      <c r="P32" s="9"/>
    </row>
    <row r="33" spans="1:14" ht="19.5">
      <c r="A33" s="40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"/>
      <c r="N33" s="16"/>
    </row>
    <row r="34" spans="1:14" ht="1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"/>
      <c r="M34" s="2"/>
      <c r="N34" s="22"/>
    </row>
    <row r="35" spans="1:14" ht="18.75">
      <c r="A35" s="4" t="s">
        <v>40</v>
      </c>
      <c r="B35" s="11"/>
      <c r="C35" s="11"/>
      <c r="D35" s="15">
        <f>AVERAGE(D6:D11,D13:D20,D24:D25,D28:D30)</f>
        <v>1.868421052631579</v>
      </c>
      <c r="E35" s="15">
        <f t="shared" ref="E35:K35" si="2">AVERAGE(E6:E11,E13:E20,E24:E25,E28:E30)</f>
        <v>2.5263157894736841</v>
      </c>
      <c r="F35" s="15">
        <f t="shared" si="2"/>
        <v>1.8947368421052631</v>
      </c>
      <c r="G35" s="15">
        <f t="shared" si="2"/>
        <v>3.1842105263157894</v>
      </c>
      <c r="H35" s="15">
        <f t="shared" si="2"/>
        <v>3.5</v>
      </c>
      <c r="I35" s="15">
        <f t="shared" si="2"/>
        <v>4.8421052631578947</v>
      </c>
      <c r="J35" s="15">
        <f t="shared" si="2"/>
        <v>3.8947368421052633</v>
      </c>
      <c r="K35" s="15">
        <f t="shared" si="2"/>
        <v>2.6315789473684212</v>
      </c>
      <c r="L35" s="15">
        <f>SUM(D35:K35)</f>
        <v>24.342105263157894</v>
      </c>
      <c r="M35" s="27"/>
      <c r="N35" s="22"/>
    </row>
    <row r="36" spans="1:14" ht="18" customHeight="1">
      <c r="A36" s="11" t="s">
        <v>11</v>
      </c>
      <c r="B36" s="11"/>
      <c r="C36" s="11"/>
      <c r="D36" s="15">
        <f>AVERAGE(D7:D12,D14:D21,D25:D26,D29:D31)</f>
        <v>1.8666666666666667</v>
      </c>
      <c r="E36" s="15">
        <f>E35/E5*100</f>
        <v>50.526315789473685</v>
      </c>
      <c r="F36" s="15">
        <f t="shared" ref="F36:K36" si="3">F35/F5*100</f>
        <v>21.052631578947366</v>
      </c>
      <c r="G36" s="15">
        <f t="shared" si="3"/>
        <v>35.380116959064331</v>
      </c>
      <c r="H36" s="15">
        <f t="shared" si="3"/>
        <v>35</v>
      </c>
      <c r="I36" s="15">
        <f t="shared" si="3"/>
        <v>44.019138755980862</v>
      </c>
      <c r="J36" s="15">
        <f t="shared" si="3"/>
        <v>32.456140350877192</v>
      </c>
      <c r="K36" s="15">
        <f t="shared" si="3"/>
        <v>17.543859649122808</v>
      </c>
      <c r="L36" s="18"/>
      <c r="M36" s="21">
        <f>L35/L5*100</f>
        <v>32.029085872576175</v>
      </c>
      <c r="N36" s="26"/>
    </row>
  </sheetData>
  <mergeCells count="6">
    <mergeCell ref="L3:L4"/>
    <mergeCell ref="A3:A4"/>
    <mergeCell ref="B3:B4"/>
    <mergeCell ref="C3:C4"/>
    <mergeCell ref="A5:C5"/>
    <mergeCell ref="D3:K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2019-12-17T12:55:39Z</dcterms:modified>
</cp:coreProperties>
</file>