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ання 9 місяців\"/>
    </mc:Choice>
  </mc:AlternateContent>
  <bookViews>
    <workbookView xWindow="-120" yWindow="-120" windowWidth="20730" windowHeight="11160"/>
  </bookViews>
  <sheets>
    <sheet name="01.10.2024р" sheetId="2" r:id="rId1"/>
  </sheets>
  <definedNames>
    <definedName name="_xlnm.Print_Area" localSheetId="0">'01.10.2024р'!$A$1:$K$39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H12" i="2"/>
  <c r="H11" i="2"/>
  <c r="H25" i="2" l="1"/>
  <c r="K30" i="2" l="1"/>
  <c r="K31" i="2"/>
  <c r="J32" i="2" l="1"/>
  <c r="K9" i="2"/>
  <c r="K29" i="2"/>
  <c r="K34" i="2"/>
  <c r="K35" i="2"/>
  <c r="K36" i="2"/>
  <c r="K37" i="2"/>
  <c r="K38" i="2"/>
  <c r="H9" i="2"/>
  <c r="G8" i="2"/>
  <c r="I8" i="2"/>
  <c r="J8" i="2"/>
  <c r="G32" i="2"/>
  <c r="H10" i="2"/>
  <c r="H13" i="2"/>
  <c r="H14" i="2"/>
  <c r="H15" i="2"/>
  <c r="H16" i="2"/>
  <c r="H17" i="2"/>
  <c r="H18" i="2"/>
  <c r="H19" i="2"/>
  <c r="H20" i="2"/>
  <c r="H21" i="2"/>
  <c r="H22" i="2"/>
  <c r="H23" i="2"/>
  <c r="H24" i="2"/>
  <c r="H26" i="2"/>
  <c r="H27" i="2"/>
  <c r="H28" i="2"/>
  <c r="H29" i="2"/>
  <c r="H33" i="2"/>
  <c r="H34" i="2"/>
  <c r="H35" i="2"/>
  <c r="H36" i="2"/>
  <c r="H37" i="2"/>
  <c r="H38" i="2"/>
  <c r="G39" i="2" l="1"/>
  <c r="J39" i="2"/>
  <c r="H8" i="2"/>
  <c r="K8" i="2"/>
  <c r="I32" i="2"/>
  <c r="K32" i="2" s="1"/>
  <c r="F32" i="2"/>
  <c r="H32" i="2" s="1"/>
  <c r="I39" i="2" l="1"/>
  <c r="K39" i="2" s="1"/>
  <c r="F39" i="2"/>
  <c r="I7" i="2"/>
  <c r="F7" i="2"/>
  <c r="H39" i="2" s="1"/>
  <c r="K7" i="2" l="1"/>
</calcChain>
</file>

<file path=xl/sharedStrings.xml><?xml version="1.0" encoding="utf-8"?>
<sst xmlns="http://schemas.openxmlformats.org/spreadsheetml/2006/main" count="154" uniqueCount="126">
  <si>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</si>
  <si>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</si>
  <si>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</si>
  <si>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</si>
  <si>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</si>
  <si>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</si>
  <si>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Загальний фонд</t>
  </si>
  <si>
    <t>Спеціальний фонд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</si>
  <si>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</si>
  <si>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</si>
  <si>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</si>
  <si>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</si>
  <si>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</si>
  <si>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</si>
  <si>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</si>
  <si>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</si>
  <si>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</si>
  <si>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</si>
  <si>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</si>
  <si>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</si>
  <si>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</si>
  <si>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</si>
  <si>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</si>
  <si>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</si>
  <si>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</si>
  <si>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</si>
  <si>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</si>
  <si>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</si>
  <si>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</si>
  <si>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</si>
  <si>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</si>
  <si>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</si>
  <si>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</si>
  <si>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</si>
  <si>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</si>
  <si>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</si>
  <si>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</si>
  <si>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</si>
  <si>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</si>
  <si>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</si>
  <si>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</si>
  <si>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</si>
  <si>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</si>
  <si>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</si>
  <si>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0116084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</si>
  <si>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</si>
  <si>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</si>
  <si>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</si>
  <si>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</si>
  <si>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</si>
  <si>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</si>
  <si>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</si>
  <si>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</si>
  <si>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</si>
  <si>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</si>
  <si>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</si>
  <si>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</si>
  <si>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</si>
  <si>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</si>
  <si>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</si>
  <si>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</si>
  <si>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</si>
  <si>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0110180</t>
  </si>
  <si>
    <t>0180</t>
  </si>
  <si>
    <t>0133</t>
  </si>
  <si>
    <t>Інша діяльність у сфері державного управління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</si>
  <si>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</si>
  <si>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</si>
  <si>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</si>
  <si>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</si>
  <si>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</si>
  <si>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</si>
  <si>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</si>
  <si>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Відділ фінансів Старовижівської селищної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</si>
  <si>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</si>
  <si>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</si>
  <si>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</si>
  <si>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</si>
  <si>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</si>
  <si>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0118240</t>
  </si>
  <si>
    <t>8240</t>
  </si>
  <si>
    <t>0380</t>
  </si>
  <si>
    <t>Заходи та роботи з територіальної оборони</t>
  </si>
  <si>
    <t>0111142</t>
  </si>
  <si>
    <t>1142</t>
  </si>
  <si>
    <t>0990</t>
  </si>
  <si>
    <t>Інші програми та заходи у сфері освіти</t>
  </si>
  <si>
    <t xml:space="preserve"> Комплексна програма розвитку освіти Старовижівської селищної ради на 2021-2025 роки 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</si>
  <si>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</si>
  <si>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</si>
  <si>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</si>
  <si>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0113032</t>
  </si>
  <si>
    <t>3032</t>
  </si>
  <si>
    <t>Надання пільг окремим категоріям громадян з оплати послуг зв`язку</t>
  </si>
  <si>
    <t>План на рік з урахуванням змін</t>
  </si>
  <si>
    <t>Касові видатки за вказаний період</t>
  </si>
  <si>
    <t>% виконання</t>
  </si>
  <si>
    <t>Заходи та роботи з мобілізаційної підготовки місцевого значення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</si>
  <si>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</si>
  <si>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2023-2024роки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</si>
  <si>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2023-2024роки</t>
  </si>
  <si>
    <t>Програма підтримки та розвитку фізичної культури і спорту на території Старовижівської селищної ради на 2023-2024 роки</t>
  </si>
  <si>
    <t>Програма безпечна Старовижівська громада на 2023-2024 роки</t>
  </si>
  <si>
    <t>0118230</t>
  </si>
  <si>
    <t>8230</t>
  </si>
  <si>
    <t>Інші заходи громадського порядку та безпеки</t>
  </si>
  <si>
    <t>Програма забезпечення виконання депутатських повноважень депутатами Старовижівської селищної ради  на 2024 рік</t>
  </si>
  <si>
    <t>Програма економічної підтримки обєднаного  трудового  архіву сіл, селища Старовижівської селищної ради на 2024рік</t>
  </si>
  <si>
    <t xml:space="preserve"> Комплексна  програма соціального захисту  населення   Старовижівської селищної ради  на 2024 -2025 роки </t>
  </si>
  <si>
    <t>Програма  фінансової підтримки комунального некомерційного підприємства «Старовижівська багатопрофільна лікарня» на 2024 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</si>
  <si>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2024р</t>
  </si>
  <si>
    <t xml:space="preserve">Програма благоустрою по Старовижівській селищній раді на 2024 рік </t>
  </si>
  <si>
    <t>Програма облаштування вуличного освітлення в населених пунктах Старовижівської селищної ради на 2024 рік</t>
  </si>
  <si>
    <t>Програма підтримки індивідуального житлового будівництва «Власний дім» по Старовижівській селищній раді на 2024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</si>
  <si>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2024 рік</t>
  </si>
  <si>
    <t>Програма територіальної оборони  у Старовижівській територіальній громаді на 2024 рік</t>
  </si>
  <si>
    <t>Інвестиційна програма поводження  з  побутовими  відходами по Старовижівській  ТГ на 2024-2025рр.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</si>
  <si>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</si>
  <si>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</si>
  <si>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r>
      <rPr>
        <b/>
        <sz val="10"/>
        <rFont val="Calibri"/>
        <family val="2"/>
        <charset val="204"/>
        <scheme val="minor"/>
      </rPr>
      <t>0110000</t>
    </r>
  </si>
  <si>
    <t>0117130</t>
  </si>
  <si>
    <t>7130</t>
  </si>
  <si>
    <t>0421</t>
  </si>
  <si>
    <t>Здійснення заходів із землеустрою</t>
  </si>
  <si>
    <t>Програма здійснення землеустрою на 
території Старовижівської селищної ради
на 2023 – 2024 роки</t>
  </si>
  <si>
    <t>Виконання по програмах за 9 місяців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</si>
</sst>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0" fillId="3" borderId="1" xfId="0" quotePrefix="1" applyFont="1" applyFill="1" applyBorder="1" applyAlignment="1">
      <alignment vertical="center"/>
    </xf>
    <xf numFmtId="0" fontId="9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9" fillId="3" borderId="1" xfId="0" quotePrefix="1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3" fontId="11" fillId="3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14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64" fontId="9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4" fontId="8" fillId="0" borderId="1" xfId="0" quotePrefix="1" applyNumberFormat="1" applyFont="1" applyBorder="1" applyAlignment="1">
      <alignment horizontal="center" vertical="center" wrapText="1"/>
    </xf>
    <xf numFmtId="4" fontId="8" fillId="0" borderId="1" xfId="0" quotePrefix="1" applyNumberFormat="1" applyFont="1" applyBorder="1" applyAlignment="1">
      <alignment vertical="center" wrapText="1"/>
    </xf>
    <xf numFmtId="4" fontId="8" fillId="0" borderId="1" xfId="0" quotePrefix="1" applyNumberFormat="1" applyFont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3" borderId="0" xfId="0" applyFont="1" applyFill="1"/>
    <xf numFmtId="4" fontId="8" fillId="0" borderId="2" xfId="0" quotePrefix="1" applyNumberFormat="1" applyFont="1" applyBorder="1" applyAlignment="1">
      <alignment horizontal="center" vertical="center" wrapText="1"/>
    </xf>
    <xf numFmtId="4" fontId="8" fillId="0" borderId="4" xfId="0" quotePrefix="1" applyNumberFormat="1" applyFont="1" applyBorder="1" applyAlignment="1">
      <alignment horizontal="center" vertical="center" wrapText="1"/>
    </xf>
    <xf numFmtId="4" fontId="8" fillId="0" borderId="3" xfId="0" quotePrefix="1" applyNumberFormat="1" applyFont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topLeftCell="C31" zoomScaleNormal="100" workbookViewId="0">
      <selection activeCell="J31" sqref="J10:J31"/>
    </sheetView>
  </sheetViews>
  <sheetFormatPr defaultRowHeight="12.75" x14ac:dyDescent="0.2"/>
  <cols>
    <col min="1" max="1" width="14.42578125" customWidth="1"/>
    <col min="2" max="2" width="11.28515625" customWidth="1"/>
    <col min="3" max="3" width="10.42578125" customWidth="1"/>
    <col min="4" max="4" width="44.140625" style="5" customWidth="1"/>
    <col min="5" max="5" width="47.7109375" style="5" customWidth="1"/>
    <col min="6" max="6" width="16.85546875" customWidth="1"/>
    <col min="7" max="7" width="13.7109375" style="38" customWidth="1"/>
    <col min="8" max="8" width="13.7109375" customWidth="1"/>
    <col min="9" max="9" width="15" customWidth="1"/>
    <col min="10" max="10" width="13.7109375" style="38" customWidth="1"/>
    <col min="11" max="11" width="13.7109375" customWidth="1"/>
  </cols>
  <sheetData>
    <row r="1" spans="1:11" ht="21" x14ac:dyDescent="0.35">
      <c r="A1" s="43" t="s">
        <v>125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idden="1" x14ac:dyDescent="0.2">
      <c r="A2" s="1"/>
      <c r="B2" s="1"/>
      <c r="C2" s="14"/>
      <c r="D2" s="14"/>
      <c r="E2" s="14"/>
      <c r="F2" s="14"/>
      <c r="G2" s="37"/>
      <c r="H2" s="14"/>
      <c r="I2" s="14"/>
      <c r="J2" s="37"/>
      <c r="K2" s="14"/>
    </row>
    <row r="3" spans="1:11" x14ac:dyDescent="0.2">
      <c r="K3" s="2" t="s">
        <v>0</v>
      </c>
    </row>
    <row r="4" spans="1:11" ht="24" customHeight="1" x14ac:dyDescent="0.2">
      <c r="A4" s="45" t="s">
        <v>1</v>
      </c>
      <c r="B4" s="45" t="s">
        <v>2</v>
      </c>
      <c r="C4" s="45" t="s">
        <v>3</v>
      </c>
      <c r="D4" s="46" t="s">
        <v>4</v>
      </c>
      <c r="E4" s="46" t="s">
        <v>5</v>
      </c>
      <c r="F4" s="47" t="s">
        <v>6</v>
      </c>
      <c r="G4" s="48"/>
      <c r="H4" s="49"/>
      <c r="I4" s="50" t="s">
        <v>7</v>
      </c>
      <c r="J4" s="50"/>
      <c r="K4" s="50"/>
    </row>
    <row r="5" spans="1:11" ht="63" customHeight="1" x14ac:dyDescent="0.2">
      <c r="A5" s="46"/>
      <c r="B5" s="46"/>
      <c r="C5" s="46"/>
      <c r="D5" s="46"/>
      <c r="E5" s="46"/>
      <c r="F5" s="15" t="s">
        <v>94</v>
      </c>
      <c r="G5" s="40" t="s">
        <v>95</v>
      </c>
      <c r="H5" s="15" t="s">
        <v>96</v>
      </c>
      <c r="I5" s="15" t="s">
        <v>94</v>
      </c>
      <c r="J5" s="40" t="s">
        <v>95</v>
      </c>
      <c r="K5" s="15" t="s">
        <v>96</v>
      </c>
    </row>
    <row r="6" spans="1:11" s="14" customFormat="1" x14ac:dyDescent="0.2">
      <c r="A6" s="10">
        <v>1</v>
      </c>
      <c r="B6" s="10">
        <v>2</v>
      </c>
      <c r="C6" s="10">
        <v>3</v>
      </c>
      <c r="D6" s="11">
        <v>4</v>
      </c>
      <c r="E6" s="11">
        <v>5</v>
      </c>
      <c r="F6" s="10">
        <v>8</v>
      </c>
      <c r="G6" s="41"/>
      <c r="H6" s="10"/>
      <c r="I6" s="10">
        <v>9</v>
      </c>
      <c r="J6" s="41"/>
      <c r="K6" s="10">
        <v>10</v>
      </c>
    </row>
    <row r="7" spans="1:11" hidden="1" x14ac:dyDescent="0.2">
      <c r="A7" s="3" t="s">
        <v>8</v>
      </c>
      <c r="B7" s="4" t="s">
        <v>9</v>
      </c>
      <c r="C7" s="4" t="s">
        <v>9</v>
      </c>
      <c r="D7" s="4" t="s">
        <v>10</v>
      </c>
      <c r="E7" s="4" t="s">
        <v>9</v>
      </c>
      <c r="F7" s="6">
        <f>F8</f>
        <v>9231439.5600000005</v>
      </c>
      <c r="G7" s="42"/>
      <c r="H7" s="6"/>
      <c r="I7" s="6">
        <f>I8</f>
        <v>854500</v>
      </c>
      <c r="J7" s="42"/>
      <c r="K7" s="7">
        <f>K8</f>
        <v>33.985108250438856</v>
      </c>
    </row>
    <row r="8" spans="1:11" ht="15" x14ac:dyDescent="0.2">
      <c r="A8" s="20" t="s">
        <v>119</v>
      </c>
      <c r="B8" s="21" t="s">
        <v>9</v>
      </c>
      <c r="C8" s="21" t="s">
        <v>9</v>
      </c>
      <c r="D8" s="21" t="s">
        <v>10</v>
      </c>
      <c r="E8" s="21" t="s">
        <v>9</v>
      </c>
      <c r="F8" s="23">
        <v>9231439.5600000005</v>
      </c>
      <c r="G8" s="23">
        <f t="shared" ref="G8:J8" si="0">SUM(G9:G31)</f>
        <v>7554823.9800000004</v>
      </c>
      <c r="H8" s="28">
        <f t="shared" ref="H8:H39" si="1">G8/F8*100</f>
        <v>81.837983457479297</v>
      </c>
      <c r="I8" s="23">
        <f t="shared" si="0"/>
        <v>854500</v>
      </c>
      <c r="J8" s="23">
        <f t="shared" si="0"/>
        <v>290402.75</v>
      </c>
      <c r="K8" s="28">
        <f>J8/I8*100</f>
        <v>33.985108250438856</v>
      </c>
    </row>
    <row r="9" spans="1:11" s="12" customFormat="1" ht="56.25" hidden="1" customHeight="1" x14ac:dyDescent="0.2">
      <c r="A9" s="16" t="s">
        <v>11</v>
      </c>
      <c r="B9" s="17" t="s">
        <v>12</v>
      </c>
      <c r="C9" s="17" t="s">
        <v>13</v>
      </c>
      <c r="D9" s="18" t="s">
        <v>14</v>
      </c>
      <c r="E9" s="9" t="s">
        <v>106</v>
      </c>
      <c r="F9" s="24"/>
      <c r="G9" s="26"/>
      <c r="H9" s="28" t="e">
        <f t="shared" si="1"/>
        <v>#DIV/0!</v>
      </c>
      <c r="I9" s="26"/>
      <c r="J9" s="25"/>
      <c r="K9" s="23" t="e">
        <f t="shared" ref="K9:K39" si="2">J9/I9*100</f>
        <v>#DIV/0!</v>
      </c>
    </row>
    <row r="10" spans="1:11" s="36" customFormat="1" ht="38.25" x14ac:dyDescent="0.2">
      <c r="A10" s="58" t="s">
        <v>62</v>
      </c>
      <c r="B10" s="59" t="s">
        <v>63</v>
      </c>
      <c r="C10" s="59" t="s">
        <v>64</v>
      </c>
      <c r="D10" s="19" t="s">
        <v>65</v>
      </c>
      <c r="E10" s="19" t="s">
        <v>107</v>
      </c>
      <c r="F10" s="24">
        <v>295800</v>
      </c>
      <c r="G10" s="25">
        <v>187607</v>
      </c>
      <c r="H10" s="28">
        <f t="shared" si="1"/>
        <v>63.423597025016896</v>
      </c>
      <c r="I10" s="25"/>
      <c r="J10" s="25"/>
      <c r="K10" s="23"/>
    </row>
    <row r="11" spans="1:11" s="36" customFormat="1" ht="25.5" x14ac:dyDescent="0.2">
      <c r="A11" s="60" t="s">
        <v>66</v>
      </c>
      <c r="B11" s="60" t="s">
        <v>67</v>
      </c>
      <c r="C11" s="61" t="s">
        <v>68</v>
      </c>
      <c r="D11" s="62" t="s">
        <v>69</v>
      </c>
      <c r="E11" s="19" t="s">
        <v>87</v>
      </c>
      <c r="F11" s="24">
        <v>40000</v>
      </c>
      <c r="G11" s="25">
        <v>40000</v>
      </c>
      <c r="H11" s="28">
        <f t="shared" si="1"/>
        <v>100</v>
      </c>
      <c r="I11" s="25"/>
      <c r="J11" s="25"/>
      <c r="K11" s="23"/>
    </row>
    <row r="12" spans="1:11" s="36" customFormat="1" ht="38.25" x14ac:dyDescent="0.2">
      <c r="A12" s="60" t="s">
        <v>70</v>
      </c>
      <c r="B12" s="60" t="s">
        <v>25</v>
      </c>
      <c r="C12" s="61" t="s">
        <v>71</v>
      </c>
      <c r="D12" s="62" t="s">
        <v>72</v>
      </c>
      <c r="E12" s="19" t="s">
        <v>87</v>
      </c>
      <c r="F12" s="24">
        <v>10000</v>
      </c>
      <c r="G12" s="25">
        <v>10000</v>
      </c>
      <c r="H12" s="28">
        <f t="shared" si="1"/>
        <v>100</v>
      </c>
      <c r="I12" s="25"/>
      <c r="J12" s="25"/>
      <c r="K12" s="23"/>
    </row>
    <row r="13" spans="1:11" s="36" customFormat="1" ht="25.5" x14ac:dyDescent="0.2">
      <c r="A13" s="60" t="s">
        <v>83</v>
      </c>
      <c r="B13" s="60" t="s">
        <v>84</v>
      </c>
      <c r="C13" s="61" t="s">
        <v>85</v>
      </c>
      <c r="D13" s="62" t="s">
        <v>86</v>
      </c>
      <c r="E13" s="19" t="s">
        <v>108</v>
      </c>
      <c r="F13" s="24">
        <v>5430</v>
      </c>
      <c r="G13" s="25">
        <v>5430</v>
      </c>
      <c r="H13" s="28">
        <f t="shared" si="1"/>
        <v>100</v>
      </c>
      <c r="I13" s="25"/>
      <c r="J13" s="25"/>
      <c r="K13" s="23"/>
    </row>
    <row r="14" spans="1:11" s="36" customFormat="1" ht="38.25" x14ac:dyDescent="0.2">
      <c r="A14" s="58" t="s">
        <v>15</v>
      </c>
      <c r="B14" s="59" t="s">
        <v>16</v>
      </c>
      <c r="C14" s="59" t="s">
        <v>17</v>
      </c>
      <c r="D14" s="19" t="s">
        <v>18</v>
      </c>
      <c r="E14" s="19" t="s">
        <v>109</v>
      </c>
      <c r="F14" s="25">
        <v>3095709.56</v>
      </c>
      <c r="G14" s="25">
        <v>3043085</v>
      </c>
      <c r="H14" s="28">
        <f t="shared" si="1"/>
        <v>98.300080838332903</v>
      </c>
      <c r="I14" s="25">
        <v>500000</v>
      </c>
      <c r="J14" s="25"/>
      <c r="K14" s="28">
        <f>SUM(J14/I14)*100</f>
        <v>0</v>
      </c>
    </row>
    <row r="15" spans="1:11" s="36" customFormat="1" ht="38.25" x14ac:dyDescent="0.2">
      <c r="A15" s="58" t="s">
        <v>19</v>
      </c>
      <c r="B15" s="59" t="s">
        <v>20</v>
      </c>
      <c r="C15" s="59" t="s">
        <v>21</v>
      </c>
      <c r="D15" s="19" t="s">
        <v>22</v>
      </c>
      <c r="E15" s="19" t="s">
        <v>110</v>
      </c>
      <c r="F15" s="24">
        <v>1266640</v>
      </c>
      <c r="G15" s="25">
        <v>914690</v>
      </c>
      <c r="H15" s="28">
        <f t="shared" si="1"/>
        <v>72.213888713446593</v>
      </c>
      <c r="I15" s="25"/>
      <c r="J15" s="25"/>
      <c r="K15" s="23"/>
    </row>
    <row r="16" spans="1:11" s="36" customFormat="1" ht="25.5" x14ac:dyDescent="0.2">
      <c r="A16" s="60" t="s">
        <v>91</v>
      </c>
      <c r="B16" s="60" t="s">
        <v>92</v>
      </c>
      <c r="C16" s="61" t="s">
        <v>25</v>
      </c>
      <c r="D16" s="62" t="s">
        <v>93</v>
      </c>
      <c r="E16" s="19" t="s">
        <v>108</v>
      </c>
      <c r="F16" s="24">
        <v>3000</v>
      </c>
      <c r="G16" s="25">
        <v>168.98</v>
      </c>
      <c r="H16" s="28">
        <f t="shared" si="1"/>
        <v>5.6326666666666663</v>
      </c>
      <c r="I16" s="25"/>
      <c r="J16" s="25"/>
      <c r="K16" s="23"/>
    </row>
    <row r="17" spans="1:11" s="36" customFormat="1" ht="51" x14ac:dyDescent="0.2">
      <c r="A17" s="58" t="s">
        <v>23</v>
      </c>
      <c r="B17" s="59" t="s">
        <v>24</v>
      </c>
      <c r="C17" s="59" t="s">
        <v>25</v>
      </c>
      <c r="D17" s="19" t="s">
        <v>26</v>
      </c>
      <c r="E17" s="19" t="s">
        <v>99</v>
      </c>
      <c r="F17" s="24">
        <v>110000</v>
      </c>
      <c r="G17" s="25">
        <v>37238</v>
      </c>
      <c r="H17" s="28">
        <f t="shared" si="1"/>
        <v>33.852727272727272</v>
      </c>
      <c r="I17" s="25"/>
      <c r="J17" s="25"/>
      <c r="K17" s="23"/>
    </row>
    <row r="18" spans="1:11" s="36" customFormat="1" ht="63.75" x14ac:dyDescent="0.2">
      <c r="A18" s="60" t="s">
        <v>88</v>
      </c>
      <c r="B18" s="60" t="s">
        <v>89</v>
      </c>
      <c r="C18" s="61" t="s">
        <v>27</v>
      </c>
      <c r="D18" s="62" t="s">
        <v>90</v>
      </c>
      <c r="E18" s="19" t="s">
        <v>108</v>
      </c>
      <c r="F18" s="24">
        <v>379000</v>
      </c>
      <c r="G18" s="25">
        <v>321919</v>
      </c>
      <c r="H18" s="28">
        <f t="shared" si="1"/>
        <v>84.939050131926123</v>
      </c>
      <c r="I18" s="25"/>
      <c r="J18" s="25"/>
      <c r="K18" s="23"/>
    </row>
    <row r="19" spans="1:11" s="36" customFormat="1" ht="25.5" x14ac:dyDescent="0.2">
      <c r="A19" s="58" t="s">
        <v>28</v>
      </c>
      <c r="B19" s="59" t="s">
        <v>29</v>
      </c>
      <c r="C19" s="59" t="s">
        <v>30</v>
      </c>
      <c r="D19" s="19" t="s">
        <v>31</v>
      </c>
      <c r="E19" s="19" t="s">
        <v>108</v>
      </c>
      <c r="F19" s="24">
        <v>560000</v>
      </c>
      <c r="G19" s="25">
        <v>326650</v>
      </c>
      <c r="H19" s="28">
        <f t="shared" si="1"/>
        <v>58.330357142857146</v>
      </c>
      <c r="I19" s="25"/>
      <c r="J19" s="25"/>
      <c r="K19" s="23"/>
    </row>
    <row r="20" spans="1:11" s="36" customFormat="1" ht="51" x14ac:dyDescent="0.2">
      <c r="A20" s="58" t="s">
        <v>32</v>
      </c>
      <c r="B20" s="59" t="s">
        <v>33</v>
      </c>
      <c r="C20" s="59" t="s">
        <v>34</v>
      </c>
      <c r="D20" s="19" t="s">
        <v>35</v>
      </c>
      <c r="E20" s="19" t="s">
        <v>100</v>
      </c>
      <c r="F20" s="24">
        <v>50000</v>
      </c>
      <c r="G20" s="25">
        <v>15710</v>
      </c>
      <c r="H20" s="28">
        <f t="shared" si="1"/>
        <v>31.419999999999998</v>
      </c>
      <c r="I20" s="25"/>
      <c r="J20" s="25"/>
      <c r="K20" s="23"/>
    </row>
    <row r="21" spans="1:11" s="36" customFormat="1" ht="38.25" x14ac:dyDescent="0.2">
      <c r="A21" s="58" t="s">
        <v>36</v>
      </c>
      <c r="B21" s="59" t="s">
        <v>37</v>
      </c>
      <c r="C21" s="59" t="s">
        <v>38</v>
      </c>
      <c r="D21" s="19" t="s">
        <v>39</v>
      </c>
      <c r="E21" s="19" t="s">
        <v>101</v>
      </c>
      <c r="F21" s="24">
        <v>100000</v>
      </c>
      <c r="G21" s="25">
        <v>90600</v>
      </c>
      <c r="H21" s="28">
        <f t="shared" si="1"/>
        <v>90.600000000000009</v>
      </c>
      <c r="I21" s="25"/>
      <c r="J21" s="25"/>
      <c r="K21" s="23"/>
    </row>
    <row r="22" spans="1:11" s="36" customFormat="1" ht="25.5" x14ac:dyDescent="0.2">
      <c r="A22" s="58" t="s">
        <v>40</v>
      </c>
      <c r="B22" s="59" t="s">
        <v>41</v>
      </c>
      <c r="C22" s="59" t="s">
        <v>42</v>
      </c>
      <c r="D22" s="19" t="s">
        <v>43</v>
      </c>
      <c r="E22" s="19" t="s">
        <v>111</v>
      </c>
      <c r="F22" s="24">
        <v>1779760</v>
      </c>
      <c r="G22" s="25">
        <v>1336120</v>
      </c>
      <c r="H22" s="28">
        <f t="shared" si="1"/>
        <v>75.07304355643457</v>
      </c>
      <c r="I22" s="25"/>
      <c r="J22" s="25"/>
      <c r="K22" s="23"/>
    </row>
    <row r="23" spans="1:11" s="36" customFormat="1" ht="38.25" x14ac:dyDescent="0.2">
      <c r="A23" s="58" t="s">
        <v>40</v>
      </c>
      <c r="B23" s="59" t="s">
        <v>41</v>
      </c>
      <c r="C23" s="59" t="s">
        <v>42</v>
      </c>
      <c r="D23" s="19" t="s">
        <v>43</v>
      </c>
      <c r="E23" s="19" t="s">
        <v>112</v>
      </c>
      <c r="F23" s="24">
        <v>10000</v>
      </c>
      <c r="G23" s="25"/>
      <c r="H23" s="28">
        <f t="shared" si="1"/>
        <v>0</v>
      </c>
      <c r="I23" s="24"/>
      <c r="J23" s="25"/>
      <c r="K23" s="23"/>
    </row>
    <row r="24" spans="1:11" s="36" customFormat="1" ht="51" x14ac:dyDescent="0.2">
      <c r="A24" s="58" t="s">
        <v>44</v>
      </c>
      <c r="B24" s="59" t="s">
        <v>45</v>
      </c>
      <c r="C24" s="59" t="s">
        <v>46</v>
      </c>
      <c r="D24" s="19" t="s">
        <v>47</v>
      </c>
      <c r="E24" s="19" t="s">
        <v>113</v>
      </c>
      <c r="F24" s="24">
        <v>15600</v>
      </c>
      <c r="G24" s="25">
        <v>15600</v>
      </c>
      <c r="H24" s="28">
        <f t="shared" si="1"/>
        <v>100</v>
      </c>
      <c r="I24" s="25"/>
      <c r="J24" s="25"/>
      <c r="K24" s="23"/>
    </row>
    <row r="25" spans="1:11" s="36" customFormat="1" ht="38.25" x14ac:dyDescent="0.2">
      <c r="A25" s="60" t="s">
        <v>120</v>
      </c>
      <c r="B25" s="60" t="s">
        <v>121</v>
      </c>
      <c r="C25" s="61" t="s">
        <v>122</v>
      </c>
      <c r="D25" s="63" t="s">
        <v>123</v>
      </c>
      <c r="E25" s="19" t="s">
        <v>124</v>
      </c>
      <c r="F25" s="59">
        <v>61000</v>
      </c>
      <c r="G25" s="64">
        <v>60500</v>
      </c>
      <c r="H25" s="65">
        <f t="shared" si="1"/>
        <v>99.180327868852459</v>
      </c>
      <c r="I25" s="66"/>
      <c r="J25" s="66"/>
      <c r="K25" s="67"/>
    </row>
    <row r="26" spans="1:11" s="36" customFormat="1" ht="37.5" customHeight="1" x14ac:dyDescent="0.2">
      <c r="A26" s="58" t="s">
        <v>48</v>
      </c>
      <c r="B26" s="59" t="s">
        <v>49</v>
      </c>
      <c r="C26" s="59" t="s">
        <v>50</v>
      </c>
      <c r="D26" s="19" t="s">
        <v>51</v>
      </c>
      <c r="E26" s="19" t="s">
        <v>78</v>
      </c>
      <c r="F26" s="24">
        <v>30000</v>
      </c>
      <c r="G26" s="25"/>
      <c r="H26" s="28">
        <f t="shared" si="1"/>
        <v>0</v>
      </c>
      <c r="I26" s="25"/>
      <c r="J26" s="25"/>
      <c r="K26" s="23"/>
    </row>
    <row r="27" spans="1:11" s="36" customFormat="1" ht="36.75" customHeight="1" x14ac:dyDescent="0.2">
      <c r="A27" s="58">
        <v>118220</v>
      </c>
      <c r="B27" s="59">
        <v>8220</v>
      </c>
      <c r="C27" s="59">
        <v>380</v>
      </c>
      <c r="D27" s="19" t="s">
        <v>97</v>
      </c>
      <c r="E27" s="19" t="s">
        <v>114</v>
      </c>
      <c r="F27" s="24">
        <v>15000</v>
      </c>
      <c r="G27" s="25"/>
      <c r="H27" s="28">
        <f t="shared" si="1"/>
        <v>0</v>
      </c>
      <c r="I27" s="25"/>
      <c r="J27" s="25"/>
      <c r="K27" s="23"/>
    </row>
    <row r="28" spans="1:11" s="36" customFormat="1" ht="36.75" customHeight="1" x14ac:dyDescent="0.2">
      <c r="A28" s="60" t="s">
        <v>103</v>
      </c>
      <c r="B28" s="60" t="s">
        <v>104</v>
      </c>
      <c r="C28" s="61" t="s">
        <v>81</v>
      </c>
      <c r="D28" s="62" t="s">
        <v>105</v>
      </c>
      <c r="E28" s="19" t="s">
        <v>102</v>
      </c>
      <c r="F28" s="24">
        <v>102000</v>
      </c>
      <c r="G28" s="25">
        <v>40575</v>
      </c>
      <c r="H28" s="28">
        <f t="shared" si="1"/>
        <v>39.779411764705877</v>
      </c>
      <c r="I28" s="25"/>
      <c r="J28" s="25"/>
      <c r="K28" s="23"/>
    </row>
    <row r="29" spans="1:11" s="36" customFormat="1" ht="25.5" x14ac:dyDescent="0.2">
      <c r="A29" s="60" t="s">
        <v>79</v>
      </c>
      <c r="B29" s="60" t="s">
        <v>80</v>
      </c>
      <c r="C29" s="61" t="s">
        <v>81</v>
      </c>
      <c r="D29" s="62" t="s">
        <v>82</v>
      </c>
      <c r="E29" s="19" t="s">
        <v>115</v>
      </c>
      <c r="F29" s="24">
        <v>1686000</v>
      </c>
      <c r="G29" s="25">
        <v>1108931</v>
      </c>
      <c r="H29" s="28">
        <f t="shared" si="1"/>
        <v>65.772894424673794</v>
      </c>
      <c r="I29" s="25">
        <v>148500</v>
      </c>
      <c r="J29" s="25">
        <v>112200</v>
      </c>
      <c r="K29" s="28">
        <f t="shared" si="2"/>
        <v>75.555555555555557</v>
      </c>
    </row>
    <row r="30" spans="1:11" s="36" customFormat="1" ht="37.5" customHeight="1" x14ac:dyDescent="0.2">
      <c r="A30" s="72" t="s">
        <v>52</v>
      </c>
      <c r="B30" s="73" t="s">
        <v>53</v>
      </c>
      <c r="C30" s="73" t="s">
        <v>54</v>
      </c>
      <c r="D30" s="73" t="s">
        <v>55</v>
      </c>
      <c r="E30" s="19" t="s">
        <v>116</v>
      </c>
      <c r="F30" s="24"/>
      <c r="G30" s="25"/>
      <c r="H30" s="28"/>
      <c r="I30" s="24">
        <v>50000</v>
      </c>
      <c r="J30" s="25">
        <v>22202.75</v>
      </c>
      <c r="K30" s="28">
        <f t="shared" si="2"/>
        <v>44.405499999999996</v>
      </c>
    </row>
    <row r="31" spans="1:11" s="36" customFormat="1" ht="45.75" customHeight="1" x14ac:dyDescent="0.2">
      <c r="A31" s="58" t="s">
        <v>56</v>
      </c>
      <c r="B31" s="59" t="s">
        <v>57</v>
      </c>
      <c r="C31" s="59" t="s">
        <v>58</v>
      </c>
      <c r="D31" s="19" t="s">
        <v>59</v>
      </c>
      <c r="E31" s="19" t="s">
        <v>113</v>
      </c>
      <c r="F31" s="24"/>
      <c r="G31" s="25"/>
      <c r="H31" s="28"/>
      <c r="I31" s="24">
        <v>156000</v>
      </c>
      <c r="J31" s="25">
        <v>156000</v>
      </c>
      <c r="K31" s="28">
        <f t="shared" si="2"/>
        <v>100</v>
      </c>
    </row>
    <row r="32" spans="1:11" s="36" customFormat="1" ht="15" x14ac:dyDescent="0.2">
      <c r="A32" s="29" t="s">
        <v>74</v>
      </c>
      <c r="B32" s="30"/>
      <c r="C32" s="22"/>
      <c r="D32" s="31" t="s">
        <v>73</v>
      </c>
      <c r="E32" s="32"/>
      <c r="F32" s="23">
        <f>F33+F35+F38+F34+F36+F37</f>
        <v>300000</v>
      </c>
      <c r="G32" s="23">
        <f>G33+G35+G38+G34+G36+G37</f>
        <v>300000</v>
      </c>
      <c r="H32" s="28">
        <f t="shared" si="1"/>
        <v>100</v>
      </c>
      <c r="I32" s="23">
        <f t="shared" ref="I32:J32" si="3">I33+I35+I38+I34+I36+I37</f>
        <v>400000</v>
      </c>
      <c r="J32" s="23">
        <f t="shared" si="3"/>
        <v>400000</v>
      </c>
      <c r="K32" s="28">
        <f t="shared" si="2"/>
        <v>100</v>
      </c>
    </row>
    <row r="33" spans="1:11" s="12" customFormat="1" ht="51" x14ac:dyDescent="0.2">
      <c r="A33" s="52" t="s">
        <v>75</v>
      </c>
      <c r="B33" s="52" t="s">
        <v>76</v>
      </c>
      <c r="C33" s="55" t="s">
        <v>63</v>
      </c>
      <c r="D33" s="68" t="s">
        <v>77</v>
      </c>
      <c r="E33" s="9" t="s">
        <v>78</v>
      </c>
      <c r="F33" s="25">
        <v>100000</v>
      </c>
      <c r="G33" s="25">
        <v>100000</v>
      </c>
      <c r="H33" s="28">
        <f t="shared" si="1"/>
        <v>100</v>
      </c>
      <c r="I33" s="26"/>
      <c r="J33" s="26"/>
      <c r="K33" s="28"/>
    </row>
    <row r="34" spans="1:11" s="36" customFormat="1" ht="41.25" customHeight="1" x14ac:dyDescent="0.2">
      <c r="A34" s="53"/>
      <c r="B34" s="53"/>
      <c r="C34" s="56"/>
      <c r="D34" s="69"/>
      <c r="E34" s="19" t="s">
        <v>115</v>
      </c>
      <c r="F34" s="25">
        <v>200000</v>
      </c>
      <c r="G34" s="71">
        <v>200000</v>
      </c>
      <c r="H34" s="28">
        <f t="shared" si="1"/>
        <v>100</v>
      </c>
      <c r="I34" s="24">
        <v>400000</v>
      </c>
      <c r="J34" s="71">
        <v>400000</v>
      </c>
      <c r="K34" s="28">
        <f t="shared" si="2"/>
        <v>100</v>
      </c>
    </row>
    <row r="35" spans="1:11" s="12" customFormat="1" ht="48.75" hidden="1" customHeight="1" x14ac:dyDescent="0.2">
      <c r="A35" s="53"/>
      <c r="B35" s="53"/>
      <c r="C35" s="56"/>
      <c r="D35" s="69"/>
      <c r="E35" s="9" t="s">
        <v>98</v>
      </c>
      <c r="F35" s="26"/>
      <c r="G35" s="24"/>
      <c r="H35" s="28" t="e">
        <f t="shared" si="1"/>
        <v>#DIV/0!</v>
      </c>
      <c r="I35" s="27"/>
      <c r="J35" s="24"/>
      <c r="K35" s="28" t="e">
        <f t="shared" si="2"/>
        <v>#DIV/0!</v>
      </c>
    </row>
    <row r="36" spans="1:11" s="12" customFormat="1" ht="65.25" hidden="1" customHeight="1" x14ac:dyDescent="0.2">
      <c r="A36" s="53"/>
      <c r="B36" s="53"/>
      <c r="C36" s="56"/>
      <c r="D36" s="69"/>
      <c r="E36" s="9" t="s">
        <v>117</v>
      </c>
      <c r="F36" s="26"/>
      <c r="G36" s="24"/>
      <c r="H36" s="28" t="e">
        <f t="shared" si="1"/>
        <v>#DIV/0!</v>
      </c>
      <c r="I36" s="27"/>
      <c r="J36" s="24"/>
      <c r="K36" s="28" t="e">
        <f t="shared" si="2"/>
        <v>#DIV/0!</v>
      </c>
    </row>
    <row r="37" spans="1:11" s="12" customFormat="1" ht="51" hidden="1" customHeight="1" x14ac:dyDescent="0.2">
      <c r="A37" s="53"/>
      <c r="B37" s="53"/>
      <c r="C37" s="56"/>
      <c r="D37" s="69"/>
      <c r="E37" s="9" t="s">
        <v>118</v>
      </c>
      <c r="F37" s="26"/>
      <c r="G37" s="24"/>
      <c r="H37" s="28" t="e">
        <f t="shared" si="1"/>
        <v>#DIV/0!</v>
      </c>
      <c r="I37" s="27"/>
      <c r="J37" s="24"/>
      <c r="K37" s="28" t="e">
        <f t="shared" si="2"/>
        <v>#DIV/0!</v>
      </c>
    </row>
    <row r="38" spans="1:11" s="12" customFormat="1" ht="33.75" hidden="1" customHeight="1" x14ac:dyDescent="0.2">
      <c r="A38" s="54"/>
      <c r="B38" s="54"/>
      <c r="C38" s="57"/>
      <c r="D38" s="70"/>
      <c r="E38" s="9" t="s">
        <v>102</v>
      </c>
      <c r="F38" s="26"/>
      <c r="G38" s="24"/>
      <c r="H38" s="28" t="e">
        <f t="shared" si="1"/>
        <v>#DIV/0!</v>
      </c>
      <c r="I38" s="27"/>
      <c r="J38" s="24"/>
      <c r="K38" s="28" t="e">
        <f t="shared" si="2"/>
        <v>#DIV/0!</v>
      </c>
    </row>
    <row r="39" spans="1:11" s="36" customFormat="1" ht="15" x14ac:dyDescent="0.2">
      <c r="A39" s="33" t="s">
        <v>61</v>
      </c>
      <c r="B39" s="33" t="s">
        <v>61</v>
      </c>
      <c r="C39" s="33" t="s">
        <v>61</v>
      </c>
      <c r="D39" s="34" t="s">
        <v>60</v>
      </c>
      <c r="E39" s="34" t="s">
        <v>61</v>
      </c>
      <c r="F39" s="35">
        <f>F8+F32</f>
        <v>9531439.5600000005</v>
      </c>
      <c r="G39" s="35">
        <f>G8+G32</f>
        <v>7854823.9800000004</v>
      </c>
      <c r="H39" s="28">
        <f t="shared" si="1"/>
        <v>82.40962900256801</v>
      </c>
      <c r="I39" s="35">
        <f t="shared" ref="I39:J39" si="4">I8+I32</f>
        <v>1254500</v>
      </c>
      <c r="J39" s="35">
        <f t="shared" si="4"/>
        <v>690402.75</v>
      </c>
      <c r="K39" s="28">
        <f t="shared" si="2"/>
        <v>55.034097249900363</v>
      </c>
    </row>
    <row r="40" spans="1:11" s="12" customFormat="1" x14ac:dyDescent="0.2">
      <c r="D40" s="13"/>
      <c r="E40" s="13"/>
      <c r="G40" s="38"/>
      <c r="J40" s="38"/>
    </row>
    <row r="41" spans="1:11" ht="33.75" customHeight="1" x14ac:dyDescent="0.2">
      <c r="B41" s="51"/>
      <c r="C41" s="51"/>
      <c r="D41" s="51"/>
      <c r="E41" s="8"/>
      <c r="F41" s="8"/>
      <c r="G41" s="39"/>
      <c r="H41" s="8"/>
    </row>
    <row r="42" spans="1:11" x14ac:dyDescent="0.2">
      <c r="B42" s="5"/>
    </row>
  </sheetData>
  <mergeCells count="13">
    <mergeCell ref="B41:D41"/>
    <mergeCell ref="A33:A38"/>
    <mergeCell ref="B33:B38"/>
    <mergeCell ref="C33:C38"/>
    <mergeCell ref="D33:D38"/>
    <mergeCell ref="A1:K1"/>
    <mergeCell ref="A4:A5"/>
    <mergeCell ref="B4:B5"/>
    <mergeCell ref="C4:C5"/>
    <mergeCell ref="D4:D5"/>
    <mergeCell ref="E4:E5"/>
    <mergeCell ref="F4:H4"/>
    <mergeCell ref="I4:K4"/>
  </mergeCells>
  <pageMargins left="0.11811023622047245" right="0.11811023622047245" top="0.11811023622047245" bottom="0.11811023622047245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01.10.2024р</vt:lpstr>
      <vt:lpstr>'01.10.2024р'!Область_печати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2024-10-07T08:29:15Z</cp:lastPrinted>
  <dcterms:created xsi:type="dcterms:W3CDTF">2020-12-17T14:24:11Z</dcterms:created>
  <dcterms:modified xsi:type="dcterms:W3CDTF">2024-10-07T08:40:36Z</dcterms:modified>
</cp:coreProperties>
</file>